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Cuelli\Documents\FEDERACION 2017\Torneos FRGMYS\1° NGC - May 06-05-17 -\"/>
    </mc:Choice>
  </mc:AlternateContent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" sheetId="58659" r:id="rId8"/>
  </sheets>
  <calcPr calcId="152511"/>
</workbook>
</file>

<file path=xl/calcChain.xml><?xml version="1.0" encoding="utf-8"?>
<calcChain xmlns="http://schemas.openxmlformats.org/spreadsheetml/2006/main">
  <c r="J127" i="101" l="1"/>
  <c r="J126" i="101"/>
  <c r="J125" i="101"/>
  <c r="J124" i="101"/>
  <c r="J123" i="101"/>
  <c r="J122" i="101"/>
  <c r="J121" i="101"/>
  <c r="J120" i="101"/>
  <c r="J119" i="101"/>
  <c r="J118" i="101"/>
  <c r="J117" i="101"/>
  <c r="J116" i="101"/>
  <c r="J115" i="101"/>
  <c r="J114" i="101"/>
  <c r="J113" i="101"/>
  <c r="J112" i="101"/>
  <c r="J111" i="101"/>
  <c r="J110" i="101"/>
  <c r="J109" i="101"/>
  <c r="J108" i="101"/>
  <c r="J107" i="101"/>
  <c r="J106" i="101"/>
  <c r="J105" i="101"/>
  <c r="J104" i="101"/>
  <c r="J103" i="101"/>
  <c r="J102" i="101"/>
  <c r="J101" i="101"/>
  <c r="J100" i="101"/>
  <c r="J99" i="101"/>
  <c r="J98" i="101"/>
  <c r="J97" i="101"/>
  <c r="J96" i="101"/>
  <c r="J95" i="101"/>
  <c r="J94" i="101"/>
  <c r="J93" i="101"/>
  <c r="J92" i="101"/>
  <c r="J91" i="101"/>
  <c r="J90" i="101"/>
  <c r="J89" i="101"/>
  <c r="J88" i="101"/>
  <c r="J87" i="101"/>
  <c r="J86" i="101"/>
  <c r="J85" i="101"/>
  <c r="J84" i="101"/>
  <c r="J83" i="101"/>
  <c r="J82" i="101"/>
  <c r="J81" i="101"/>
  <c r="J80" i="101"/>
  <c r="J79" i="101"/>
  <c r="J78" i="101"/>
  <c r="J77" i="101"/>
  <c r="J76" i="101"/>
  <c r="J75" i="101"/>
  <c r="J74" i="101"/>
  <c r="J73" i="101"/>
  <c r="J72" i="101"/>
  <c r="J71" i="101"/>
  <c r="J70" i="101"/>
  <c r="J69" i="101"/>
  <c r="J68" i="101"/>
  <c r="J67" i="101"/>
  <c r="J66" i="101"/>
  <c r="J65" i="101"/>
  <c r="J64" i="101"/>
  <c r="J63" i="101"/>
  <c r="J62" i="101"/>
  <c r="J61" i="101"/>
  <c r="J60" i="101"/>
  <c r="J59" i="101"/>
  <c r="J58" i="101"/>
  <c r="J57" i="101"/>
  <c r="J56" i="101"/>
  <c r="J55" i="101"/>
  <c r="J54" i="101"/>
  <c r="J53" i="101"/>
  <c r="J52" i="101"/>
  <c r="J51" i="101"/>
  <c r="J50" i="101"/>
  <c r="J49" i="101"/>
  <c r="J48" i="101"/>
  <c r="J47" i="101"/>
  <c r="J46" i="101"/>
  <c r="J45" i="101"/>
  <c r="J44" i="101"/>
  <c r="J43" i="101"/>
  <c r="J42" i="101"/>
  <c r="J41" i="101"/>
  <c r="J40" i="101"/>
  <c r="J39" i="101"/>
  <c r="J38" i="101"/>
  <c r="J37" i="101"/>
  <c r="J36" i="101"/>
  <c r="J35" i="101"/>
  <c r="J34" i="101"/>
  <c r="J33" i="101"/>
  <c r="J32" i="101"/>
  <c r="J31" i="101"/>
  <c r="J30" i="101"/>
  <c r="J29" i="101"/>
  <c r="J28" i="101"/>
  <c r="J27" i="101"/>
  <c r="J26" i="101"/>
  <c r="J25" i="101"/>
  <c r="J24" i="101"/>
  <c r="J23" i="101"/>
  <c r="J22" i="101"/>
  <c r="J21" i="101"/>
  <c r="J20" i="101"/>
  <c r="J19" i="101"/>
  <c r="J18" i="101"/>
  <c r="J17" i="101"/>
  <c r="J16" i="101"/>
  <c r="J15" i="101"/>
  <c r="J14" i="101"/>
  <c r="J13" i="101"/>
  <c r="J12" i="101"/>
  <c r="J11" i="101"/>
  <c r="E17" i="58660"/>
  <c r="D17" i="58660"/>
  <c r="C17" i="58660"/>
  <c r="B17" i="58660"/>
  <c r="A17" i="58660"/>
  <c r="F29" i="1"/>
  <c r="F44" i="58659" l="1"/>
  <c r="F11" i="110"/>
  <c r="J17" i="110" l="1"/>
  <c r="G11" i="110"/>
  <c r="F24" i="58656"/>
  <c r="G24" i="58656" s="1"/>
  <c r="F21" i="58656"/>
  <c r="G21" i="58656" s="1"/>
  <c r="F20" i="58656"/>
  <c r="G20" i="58656" s="1"/>
  <c r="J28" i="58656"/>
  <c r="F15" i="58656"/>
  <c r="G15" i="58656" s="1"/>
  <c r="J27" i="58656"/>
  <c r="F13" i="58656"/>
  <c r="G13" i="58656" s="1"/>
  <c r="J26" i="58656"/>
  <c r="F12" i="58656"/>
  <c r="G12" i="58656" s="1"/>
  <c r="J25" i="58656"/>
  <c r="F17" i="58656"/>
  <c r="G17" i="58656" s="1"/>
  <c r="J24" i="58656"/>
  <c r="F27" i="58656"/>
  <c r="G27" i="58656" s="1"/>
  <c r="J23" i="58656"/>
  <c r="J22" i="58656"/>
  <c r="F10" i="58656"/>
  <c r="G10" i="58656" s="1"/>
  <c r="J21" i="58656"/>
  <c r="F11" i="58656"/>
  <c r="G11" i="58656" s="1"/>
  <c r="J20" i="58656"/>
  <c r="F28" i="58656"/>
  <c r="G28" i="58656" s="1"/>
  <c r="J19" i="58656"/>
  <c r="F23" i="58656"/>
  <c r="G23" i="58656" s="1"/>
  <c r="J18" i="58656"/>
  <c r="F26" i="58656"/>
  <c r="G26" i="58656" s="1"/>
  <c r="J17" i="58656"/>
  <c r="F14" i="58656"/>
  <c r="G14" i="58656" s="1"/>
  <c r="J16" i="58656"/>
  <c r="F16" i="58656"/>
  <c r="G16" i="58656" s="1"/>
  <c r="J15" i="58656"/>
  <c r="J14" i="58656"/>
  <c r="J13" i="58656"/>
  <c r="F25" i="58656"/>
  <c r="G25" i="58656" s="1"/>
  <c r="J12" i="58656"/>
  <c r="F18" i="58656"/>
  <c r="G18" i="58656" s="1"/>
  <c r="J11" i="58656"/>
  <c r="F19" i="58656"/>
  <c r="G19" i="58656" s="1"/>
  <c r="F22" i="58656" l="1"/>
  <c r="G22" i="58656" s="1"/>
  <c r="J16" i="110" l="1"/>
  <c r="J15" i="110"/>
  <c r="J14" i="110"/>
  <c r="J13" i="110"/>
  <c r="J12" i="110"/>
  <c r="J11" i="110"/>
  <c r="J48" i="64"/>
  <c r="J47" i="64"/>
  <c r="F17" i="58660"/>
  <c r="G17" i="58660" s="1"/>
  <c r="F43" i="58659"/>
  <c r="F42" i="58659"/>
  <c r="F41" i="58659"/>
  <c r="F40" i="58659"/>
  <c r="F39" i="58659"/>
  <c r="F38" i="58659"/>
  <c r="F37" i="58659"/>
  <c r="F36" i="58659"/>
  <c r="F35" i="58659"/>
  <c r="F34" i="58659"/>
  <c r="F33" i="58659"/>
  <c r="F32" i="58659"/>
  <c r="F31" i="58659"/>
  <c r="F30" i="58659"/>
  <c r="F29" i="58659"/>
  <c r="F28" i="58659"/>
  <c r="F27" i="58659"/>
  <c r="F26" i="58659"/>
  <c r="F25" i="58659"/>
  <c r="F24" i="58659"/>
  <c r="F23" i="58659"/>
  <c r="F22" i="58659"/>
  <c r="F21" i="58659"/>
  <c r="F20" i="58659"/>
  <c r="F19" i="58659"/>
  <c r="F18" i="58659"/>
  <c r="F17" i="58659"/>
  <c r="F16" i="58659"/>
  <c r="F15" i="58659"/>
  <c r="F14" i="58659"/>
  <c r="F13" i="58659"/>
  <c r="F12" i="58659"/>
  <c r="F11" i="58659"/>
  <c r="F10" i="58659"/>
  <c r="F9" i="58659"/>
  <c r="F8" i="58659"/>
  <c r="F7" i="58659"/>
  <c r="J10" i="101" l="1"/>
  <c r="F123" i="101"/>
  <c r="F111" i="101"/>
  <c r="F121" i="101"/>
  <c r="F41" i="101"/>
  <c r="F108" i="101"/>
  <c r="F114" i="101"/>
  <c r="F118" i="101"/>
  <c r="F78" i="101"/>
  <c r="F127" i="101"/>
  <c r="F126" i="101"/>
  <c r="F125" i="101"/>
  <c r="F124" i="101"/>
  <c r="F103" i="101"/>
  <c r="F120" i="101"/>
  <c r="F117" i="101"/>
  <c r="F109" i="101"/>
  <c r="F116" i="101"/>
  <c r="F107" i="101"/>
  <c r="F105" i="101"/>
  <c r="F119" i="101"/>
  <c r="F104" i="101"/>
  <c r="F101" i="101"/>
  <c r="F113" i="101"/>
  <c r="F110" i="101"/>
  <c r="F91" i="101"/>
  <c r="F100" i="101"/>
  <c r="F93" i="101"/>
  <c r="F88" i="101"/>
  <c r="F89" i="101"/>
  <c r="F92" i="101"/>
  <c r="F68" i="101"/>
  <c r="F50" i="101"/>
  <c r="F122" i="101"/>
  <c r="F115" i="101"/>
  <c r="F112" i="101"/>
  <c r="F94" i="101"/>
  <c r="F102" i="101"/>
  <c r="F97" i="101"/>
  <c r="F96" i="101"/>
  <c r="F95" i="101"/>
  <c r="F82" i="101"/>
  <c r="F106" i="101"/>
  <c r="F85" i="101"/>
  <c r="F99" i="101"/>
  <c r="F98" i="101"/>
  <c r="F81" i="101"/>
  <c r="F84" i="101"/>
  <c r="F80" i="101"/>
  <c r="F83" i="101"/>
  <c r="F90" i="101"/>
  <c r="F71" i="101"/>
  <c r="F76" i="101"/>
  <c r="F87" i="101"/>
  <c r="F75" i="101"/>
  <c r="F60" i="101"/>
  <c r="F77" i="101"/>
  <c r="F56" i="101"/>
  <c r="F69" i="101"/>
  <c r="F58" i="101"/>
  <c r="F61" i="101"/>
  <c r="F74" i="101"/>
  <c r="F70" i="101"/>
  <c r="F73" i="101"/>
  <c r="F64" i="101"/>
  <c r="F48" i="101"/>
  <c r="F57" i="101"/>
  <c r="F51" i="101"/>
  <c r="F65" i="101"/>
  <c r="F46" i="101"/>
  <c r="F35" i="101"/>
  <c r="F40" i="101"/>
  <c r="F86" i="101"/>
  <c r="F66" i="101"/>
  <c r="F63" i="101"/>
  <c r="F79" i="101"/>
  <c r="F72" i="101"/>
  <c r="F54" i="101"/>
  <c r="F59" i="101"/>
  <c r="F67" i="101"/>
  <c r="F49" i="101"/>
  <c r="F53" i="101"/>
  <c r="F62" i="101"/>
  <c r="F52" i="101"/>
  <c r="F34" i="101"/>
  <c r="F55" i="101"/>
  <c r="F29" i="101"/>
  <c r="F45" i="101"/>
  <c r="F32" i="101"/>
  <c r="F38" i="101"/>
  <c r="F26" i="101"/>
  <c r="F20" i="101"/>
  <c r="F42" i="101"/>
  <c r="F25" i="101"/>
  <c r="F15" i="101"/>
  <c r="F33" i="101"/>
  <c r="F47" i="101"/>
  <c r="F39" i="101"/>
  <c r="F44" i="101"/>
  <c r="F31" i="101"/>
  <c r="F21" i="101"/>
  <c r="F37" i="101"/>
  <c r="F36" i="101"/>
  <c r="F43" i="101"/>
  <c r="F19" i="101"/>
  <c r="F28" i="101"/>
  <c r="F27" i="101"/>
  <c r="F22" i="101"/>
  <c r="F23" i="101"/>
  <c r="F16" i="101"/>
  <c r="F30" i="101"/>
  <c r="F24" i="101"/>
  <c r="F18" i="101"/>
  <c r="F14" i="101"/>
  <c r="F11" i="101"/>
  <c r="F17" i="101"/>
  <c r="F10" i="101"/>
  <c r="F48" i="64"/>
  <c r="G48" i="64" s="1"/>
  <c r="F39" i="64"/>
  <c r="G39" i="64" s="1"/>
  <c r="F13" i="64"/>
  <c r="G13" i="64" s="1"/>
  <c r="F28" i="64"/>
  <c r="G28" i="64" s="1"/>
  <c r="F37" i="64"/>
  <c r="G37" i="64" s="1"/>
  <c r="F36" i="64"/>
  <c r="G36" i="64" s="1"/>
  <c r="F31" i="64"/>
  <c r="G31" i="64" s="1"/>
  <c r="F47" i="64"/>
  <c r="G47" i="64" s="1"/>
  <c r="F20" i="64"/>
  <c r="G20" i="64" s="1"/>
  <c r="F18" i="64"/>
  <c r="G18" i="64" s="1"/>
  <c r="F46" i="64"/>
  <c r="G46" i="64" s="1"/>
  <c r="F25" i="64"/>
  <c r="G25" i="64" s="1"/>
  <c r="F17" i="64"/>
  <c r="G17" i="64" s="1"/>
  <c r="F19" i="64"/>
  <c r="G19" i="64" s="1"/>
  <c r="F32" i="64"/>
  <c r="G32" i="64" s="1"/>
  <c r="F41" i="64"/>
  <c r="G41" i="64" s="1"/>
  <c r="F23" i="64"/>
  <c r="G23" i="64" s="1"/>
  <c r="F15" i="64"/>
  <c r="G15" i="64" s="1"/>
  <c r="F27" i="64"/>
  <c r="G27" i="64" s="1"/>
  <c r="F29" i="64"/>
  <c r="G29" i="64" s="1"/>
  <c r="F34" i="64"/>
  <c r="G34" i="64" s="1"/>
  <c r="F42" i="64"/>
  <c r="G42" i="64" s="1"/>
  <c r="F33" i="64"/>
  <c r="G33" i="64" s="1"/>
  <c r="F14" i="64"/>
  <c r="G14" i="64" s="1"/>
  <c r="F10" i="64"/>
  <c r="G10" i="64" s="1"/>
  <c r="F21" i="64"/>
  <c r="G21" i="64" s="1"/>
  <c r="F43" i="64"/>
  <c r="G43" i="64" s="1"/>
  <c r="F44" i="64"/>
  <c r="G44" i="64" s="1"/>
  <c r="F38" i="64"/>
  <c r="G38" i="64" s="1"/>
  <c r="F45" i="64"/>
  <c r="G45" i="64" s="1"/>
  <c r="F35" i="64"/>
  <c r="G35" i="64" s="1"/>
  <c r="F22" i="64"/>
  <c r="G22" i="64" s="1"/>
  <c r="F30" i="64"/>
  <c r="G30" i="64" s="1"/>
  <c r="F12" i="64"/>
  <c r="G12" i="64" s="1"/>
  <c r="F24" i="64"/>
  <c r="G24" i="64" s="1"/>
  <c r="F26" i="64"/>
  <c r="G26" i="64" s="1"/>
  <c r="F16" i="64"/>
  <c r="G16" i="64" s="1"/>
  <c r="F46" i="1"/>
  <c r="G46" i="1" s="1"/>
  <c r="F25" i="1"/>
  <c r="G25" i="1" s="1"/>
  <c r="F43" i="1"/>
  <c r="G43" i="1" s="1"/>
  <c r="F18" i="1"/>
  <c r="G18" i="1" s="1"/>
  <c r="F53" i="1"/>
  <c r="G53" i="1" s="1"/>
  <c r="F49" i="1"/>
  <c r="G49" i="1" s="1"/>
  <c r="F30" i="1"/>
  <c r="G30" i="1" s="1"/>
  <c r="J56" i="1"/>
  <c r="J55" i="1"/>
  <c r="J54" i="1"/>
  <c r="F52" i="1"/>
  <c r="G52" i="1" s="1"/>
  <c r="J53" i="1"/>
  <c r="J52" i="1"/>
  <c r="F32" i="1"/>
  <c r="G32" i="1" s="1"/>
  <c r="F152" i="101"/>
  <c r="G152" i="101"/>
  <c r="G165" i="101"/>
  <c r="G164" i="101"/>
  <c r="G163" i="101"/>
  <c r="G162" i="101"/>
  <c r="G161" i="101"/>
  <c r="G160" i="101"/>
  <c r="G159" i="101"/>
  <c r="G158" i="101"/>
  <c r="G157" i="101"/>
  <c r="G156" i="101"/>
  <c r="G155" i="101"/>
  <c r="G154" i="101"/>
  <c r="G153" i="101"/>
  <c r="J165" i="101"/>
  <c r="J164" i="101"/>
  <c r="J163" i="101"/>
  <c r="J162" i="101"/>
  <c r="J161" i="101"/>
  <c r="J160" i="101"/>
  <c r="J159" i="101"/>
  <c r="J158" i="101"/>
  <c r="J157" i="101"/>
  <c r="J156" i="101"/>
  <c r="J155" i="101"/>
  <c r="J154" i="101"/>
  <c r="J153" i="101"/>
  <c r="J152" i="101"/>
  <c r="F12" i="58660"/>
  <c r="F11" i="58660"/>
  <c r="F10" i="58660"/>
  <c r="F153" i="101"/>
  <c r="F161" i="101"/>
  <c r="F160" i="101"/>
  <c r="F162" i="101"/>
  <c r="F157" i="101"/>
  <c r="F155" i="101"/>
  <c r="F158" i="101"/>
  <c r="F164" i="101"/>
  <c r="F163" i="101"/>
  <c r="F159" i="101"/>
  <c r="F156" i="101"/>
  <c r="F165" i="101"/>
  <c r="F154" i="101"/>
  <c r="F12" i="101"/>
  <c r="F13" i="101"/>
  <c r="F40" i="1"/>
  <c r="G40" i="1" s="1"/>
  <c r="F11" i="111"/>
  <c r="G11" i="111" s="1"/>
  <c r="F14" i="111"/>
  <c r="G14" i="111" s="1"/>
  <c r="J14" i="111"/>
  <c r="F13" i="111"/>
  <c r="G13" i="111" s="1"/>
  <c r="J13" i="111"/>
  <c r="F12" i="111"/>
  <c r="G12" i="111" s="1"/>
  <c r="J12" i="111"/>
  <c r="J11" i="111"/>
  <c r="F10" i="111"/>
  <c r="G10" i="111" s="1"/>
  <c r="E46" i="58660"/>
  <c r="D46" i="58660"/>
  <c r="C46" i="58660"/>
  <c r="B46" i="58660"/>
  <c r="A46" i="58660"/>
  <c r="E45" i="58660"/>
  <c r="D45" i="58660"/>
  <c r="F45" i="58660" s="1"/>
  <c r="C45" i="58660"/>
  <c r="B45" i="58660"/>
  <c r="A45" i="58660"/>
  <c r="F13" i="110"/>
  <c r="G13" i="110" s="1"/>
  <c r="F16" i="110"/>
  <c r="G16" i="110" s="1"/>
  <c r="J10" i="110"/>
  <c r="J45" i="64"/>
  <c r="J46" i="64"/>
  <c r="J44" i="64"/>
  <c r="J43" i="64"/>
  <c r="F40" i="64"/>
  <c r="G40" i="64" s="1"/>
  <c r="F11" i="64"/>
  <c r="G11" i="64" s="1"/>
  <c r="F15" i="1"/>
  <c r="G15" i="1" s="1"/>
  <c r="F31" i="1"/>
  <c r="G31" i="1" s="1"/>
  <c r="F41" i="1"/>
  <c r="G41" i="1" s="1"/>
  <c r="F14" i="1"/>
  <c r="G14" i="1" s="1"/>
  <c r="F22" i="1"/>
  <c r="G22" i="1" s="1"/>
  <c r="F55" i="1"/>
  <c r="G55" i="1" s="1"/>
  <c r="F24" i="1"/>
  <c r="G24" i="1" s="1"/>
  <c r="F54" i="1"/>
  <c r="G54" i="1" s="1"/>
  <c r="F42" i="1"/>
  <c r="G42" i="1" s="1"/>
  <c r="F20" i="1"/>
  <c r="G20" i="1" s="1"/>
  <c r="F50" i="1"/>
  <c r="G50" i="1" s="1"/>
  <c r="F21" i="1"/>
  <c r="G21" i="1" s="1"/>
  <c r="F36" i="1"/>
  <c r="G36" i="1" s="1"/>
  <c r="F35" i="1"/>
  <c r="G35" i="1" s="1"/>
  <c r="F28" i="1"/>
  <c r="G28" i="1" s="1"/>
  <c r="F26" i="1"/>
  <c r="G26" i="1" s="1"/>
  <c r="F23" i="1"/>
  <c r="G23" i="1" s="1"/>
  <c r="F51" i="1"/>
  <c r="G51" i="1" s="1"/>
  <c r="F13" i="1"/>
  <c r="G13" i="1" s="1"/>
  <c r="F48" i="1"/>
  <c r="G48" i="1" s="1"/>
  <c r="F38" i="1"/>
  <c r="G38" i="1" s="1"/>
  <c r="F56" i="1"/>
  <c r="G56" i="1" s="1"/>
  <c r="F34" i="1"/>
  <c r="G34" i="1" s="1"/>
  <c r="F12" i="1"/>
  <c r="G12" i="1" s="1"/>
  <c r="F19" i="1"/>
  <c r="G19" i="1" s="1"/>
  <c r="F17" i="1"/>
  <c r="G17" i="1" s="1"/>
  <c r="F45" i="1"/>
  <c r="G45" i="1" s="1"/>
  <c r="F10" i="1"/>
  <c r="G10" i="1" s="1"/>
  <c r="F44" i="1"/>
  <c r="G44" i="1" s="1"/>
  <c r="F27" i="1"/>
  <c r="G27" i="1" s="1"/>
  <c r="F16" i="1"/>
  <c r="G16" i="1" s="1"/>
  <c r="F47" i="1"/>
  <c r="G47" i="1" s="1"/>
  <c r="F39" i="1"/>
  <c r="G39" i="1" s="1"/>
  <c r="F37" i="1"/>
  <c r="G37" i="1" s="1"/>
  <c r="G29" i="1"/>
  <c r="F11" i="1"/>
  <c r="G11" i="1" s="1"/>
  <c r="F14" i="110"/>
  <c r="G14" i="110" s="1"/>
  <c r="F15" i="110"/>
  <c r="G15" i="110" s="1"/>
  <c r="F10" i="110"/>
  <c r="G10" i="110" s="1"/>
  <c r="F12" i="110"/>
  <c r="G12" i="110" s="1"/>
  <c r="F17" i="110"/>
  <c r="G17" i="110" s="1"/>
  <c r="E40" i="58660"/>
  <c r="D40" i="58660"/>
  <c r="C40" i="58660"/>
  <c r="B40" i="58660"/>
  <c r="A40" i="58660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F33" i="1"/>
  <c r="G33" i="1" s="1"/>
  <c r="A4" i="58660"/>
  <c r="X11" i="1"/>
  <c r="X10" i="1"/>
  <c r="W11" i="1"/>
  <c r="W10" i="1"/>
  <c r="V11" i="1"/>
  <c r="V10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A7" i="110"/>
  <c r="A5" i="110"/>
  <c r="A3" i="110"/>
  <c r="A7" i="111"/>
  <c r="A5" i="111"/>
  <c r="A7" i="58656"/>
  <c r="A5" i="58656"/>
  <c r="A7" i="64"/>
  <c r="A5" i="64"/>
  <c r="A4" i="64"/>
  <c r="A4" i="58656" s="1"/>
  <c r="A4" i="111" s="1"/>
  <c r="A4" i="110" s="1"/>
  <c r="A3" i="64"/>
  <c r="X13" i="64"/>
  <c r="W13" i="64"/>
  <c r="V13" i="64"/>
  <c r="X12" i="64"/>
  <c r="W12" i="64"/>
  <c r="V12" i="64"/>
  <c r="J10" i="111"/>
  <c r="J10" i="58656"/>
  <c r="J16" i="1"/>
  <c r="J15" i="1"/>
  <c r="J14" i="1"/>
  <c r="J13" i="1"/>
  <c r="J12" i="1"/>
  <c r="J11" i="1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F35" i="58660" s="1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4" i="101"/>
  <c r="A5" i="101"/>
  <c r="A7" i="101"/>
  <c r="F34" i="58660" l="1"/>
  <c r="G34" i="58660" s="1"/>
  <c r="F40" i="58660"/>
  <c r="G40" i="58660" s="1"/>
  <c r="F46" i="58660"/>
  <c r="G46" i="58660" s="1"/>
  <c r="F36" i="58660"/>
  <c r="G36" i="58660" s="1"/>
  <c r="G35" i="58660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G45" i="58660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<sst xmlns="http://schemas.openxmlformats.org/spreadsheetml/2006/main" count="1056" uniqueCount="320">
  <si>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</si>
  <si>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</si>
  <si>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</si>
  <si>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</si>
  <si>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</si>
  <si>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</si>
  <si>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</si>
  <si>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</si>
  <si>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</si>
  <si>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</si>
  <si>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</si>
  <si>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</si>
  <si>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</si>
  <si>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</si>
  <si>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</si>
  <si>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</si>
  <si>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</si>
  <si>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</si>
  <si>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</si>
  <si>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</si>
  <si>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</si>
  <si>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</si>
  <si>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</si>
  <si>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</si>
  <si>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</si>
  <si>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</si>
  <si>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SPGC</t>
  </si>
  <si>
    <t>MDPGC</t>
  </si>
  <si>
    <t>CMDP</t>
  </si>
  <si>
    <t>VGGC</t>
  </si>
  <si>
    <t>FUNARO IGNACIO</t>
  </si>
  <si>
    <t>EVTGC</t>
  </si>
  <si>
    <t>NGC</t>
  </si>
  <si>
    <t>HANSSON EDUARDO</t>
  </si>
  <si>
    <t>TGC</t>
  </si>
  <si>
    <t>MELARA GASTON</t>
  </si>
  <si>
    <t>DOMINGUEZ CARLOS</t>
  </si>
  <si>
    <t>GIORGIO SEBASTIAN</t>
  </si>
  <si>
    <t>RODRIGUEZ HERNAN</t>
  </si>
  <si>
    <t>SERFATY MARCELO</t>
  </si>
  <si>
    <t>ACOSTA JUAN DARIO</t>
  </si>
  <si>
    <t>CV</t>
  </si>
  <si>
    <t>CN</t>
  </si>
  <si>
    <t>GROSS</t>
  </si>
  <si>
    <t>3° S.V.</t>
  </si>
  <si>
    <t>GAIDO JORGE</t>
  </si>
  <si>
    <t>HEIZENREDER PABLO GUILLERMO</t>
  </si>
  <si>
    <t>GAIDO JORGE ALEJANDRO</t>
  </si>
  <si>
    <t>GIORGIO SEBASTIAN ANDRES</t>
  </si>
  <si>
    <t>EZPELETA LEANDRO ESTEBAN</t>
  </si>
  <si>
    <t>PAPUCCIO CLAUDIO ALBERTO</t>
  </si>
  <si>
    <t>VIERA HERNAN GONZALO</t>
  </si>
  <si>
    <t>CML</t>
  </si>
  <si>
    <t>SALVI HERNAN</t>
  </si>
  <si>
    <t>BEPMALE LEONARDO</t>
  </si>
  <si>
    <t>HOYO 1</t>
  </si>
  <si>
    <t>LESCANO CRISTIAN</t>
  </si>
  <si>
    <t>VIERA HERNAN</t>
  </si>
  <si>
    <t>ALFONZO HECTOR</t>
  </si>
  <si>
    <t>GOLF CLUB</t>
  </si>
  <si>
    <t>EL VALLE DE TANDIL</t>
  </si>
  <si>
    <t>BOYNE DANIEL</t>
  </si>
  <si>
    <t>HOYO 10</t>
  </si>
  <si>
    <t>CARREÑO ALVARO</t>
  </si>
  <si>
    <t>EZPELETA LEANDRO</t>
  </si>
  <si>
    <t>SALERES LOURDES</t>
  </si>
  <si>
    <t>PAZ MANUEL</t>
  </si>
  <si>
    <t>COSULICH GERONIMO</t>
  </si>
  <si>
    <t>HOMPS BERNARDO</t>
  </si>
  <si>
    <t>ALVAREZ ARIEL</t>
  </si>
  <si>
    <t>PRIETO CESAR</t>
  </si>
  <si>
    <t>ALVAREZ ARIEL MAXIMILIANO</t>
  </si>
  <si>
    <t>CG</t>
  </si>
  <si>
    <t>SALERES MARIA LOURDES</t>
  </si>
  <si>
    <t>NECOCHEA</t>
  </si>
  <si>
    <t>FEDERACION REGIONAL DE GOLF MAR Y SIERRAS</t>
  </si>
  <si>
    <t>VAZQUEZ JUAN MARIA</t>
  </si>
  <si>
    <t>OZAETA GERARDO</t>
  </si>
  <si>
    <t>LIOTTO JORGE</t>
  </si>
  <si>
    <t>SERBIELLE OSCAR</t>
  </si>
  <si>
    <t>GIORGETTI OMAR</t>
  </si>
  <si>
    <t>COZZOLI PATRICIO</t>
  </si>
  <si>
    <t>FERNANDEZ LINARES LUCIANO</t>
  </si>
  <si>
    <t>ESNAOLA ALBERTO</t>
  </si>
  <si>
    <t>FERNANDEZ FABIAN</t>
  </si>
  <si>
    <t>GAITAN MARTIN</t>
  </si>
  <si>
    <t>NAZABAL JUAN</t>
  </si>
  <si>
    <t>MACAGGI GRACIELA</t>
  </si>
  <si>
    <t>EQUIZA IRENE</t>
  </si>
  <si>
    <t>RAMACCIOTTI GONZALO</t>
  </si>
  <si>
    <t>BARBERO PABLO</t>
  </si>
  <si>
    <t>BOZZO LETICIA</t>
  </si>
  <si>
    <t>PAPUCCIO CLAUDIO</t>
  </si>
  <si>
    <t>MITTON FABIO</t>
  </si>
  <si>
    <t>PEREZ JULIO</t>
  </si>
  <si>
    <t>CHRISTENSEN GUILLERMO</t>
  </si>
  <si>
    <t>MURGIER IGNACIO</t>
  </si>
  <si>
    <t>ROMAN IGNACIO</t>
  </si>
  <si>
    <t>CASERTA MARIA JULIA</t>
  </si>
  <si>
    <t>LIOTTO NICOLAS</t>
  </si>
  <si>
    <t>DIEZ GABRIEL</t>
  </si>
  <si>
    <t>SIRIMARCO GUSTAVO</t>
  </si>
  <si>
    <t>ETCHETO MARCELO</t>
  </si>
  <si>
    <t>BARBERO PABLO DANIEL</t>
  </si>
  <si>
    <t>GIORGETTI JOSE OMAR</t>
  </si>
  <si>
    <t>SANCHEZ MARIANO EDUARDO</t>
  </si>
  <si>
    <t>ARRUTI JOSE LUIS</t>
  </si>
  <si>
    <t>NAZABAL JUAN IGNACIO</t>
  </si>
  <si>
    <t>LIOTTO JORGE DANIEL</t>
  </si>
  <si>
    <t>IGLESIAS JUAN CARLOS</t>
  </si>
  <si>
    <t xml:space="preserve">PONCE DE LEON BARTON VIVIAN </t>
  </si>
  <si>
    <t>BILBAO EUGENIA BEATRIZ</t>
  </si>
  <si>
    <t>CAMPBELL MARIA CRISTINA</t>
  </si>
  <si>
    <t>CERIANI MARIA BELEN</t>
  </si>
  <si>
    <t>LARRONDO CRISTINA ELISABET</t>
  </si>
  <si>
    <t xml:space="preserve">LOPEZ MATTA LORENA </t>
  </si>
  <si>
    <t xml:space="preserve">MASONI AMALIA </t>
  </si>
  <si>
    <t xml:space="preserve">MON PAULA </t>
  </si>
  <si>
    <t>TOSONI DE PINGEL DIANA</t>
  </si>
  <si>
    <t>DAMAS CATEGORIA HASTA 19</t>
  </si>
  <si>
    <t>DAMAS CATEGORIA 20-36</t>
  </si>
  <si>
    <t>1° FECHA DE MAYORES</t>
  </si>
  <si>
    <t>SABADO 06 DE MAYO DE 2017</t>
  </si>
  <si>
    <t>1° FECHA DEL RANKING DE MAYORES 2017 - 2018</t>
  </si>
  <si>
    <t>CERONO WALTER</t>
  </si>
  <si>
    <t>MESCHINO JUAN</t>
  </si>
  <si>
    <t>SAFE SERGIO</t>
  </si>
  <si>
    <t>SCORZIELL JORGE</t>
  </si>
  <si>
    <t>ERREGUERRENA CARLOS</t>
  </si>
  <si>
    <t>SANCHEZ MARIANO</t>
  </si>
  <si>
    <t>SFILIO GERMAN</t>
  </si>
  <si>
    <t>CUVILLER ARIEL GASTON</t>
  </si>
  <si>
    <t>FERNANDEZ LUCIANO</t>
  </si>
  <si>
    <t>JARQUE JULIAN</t>
  </si>
  <si>
    <t>MARTIN ERNESTO</t>
  </si>
  <si>
    <t xml:space="preserve">ACOSTA JUAN </t>
  </si>
  <si>
    <t>FILIBERTI RODOLFO</t>
  </si>
  <si>
    <t>BERRO RIVAS MATIAS</t>
  </si>
  <si>
    <t>FLUXA MIGUEL</t>
  </si>
  <si>
    <t>PAILHE CARLOS</t>
  </si>
  <si>
    <t>CARROZZINO JAVIER</t>
  </si>
  <si>
    <t>BOLLINI MARIO</t>
  </si>
  <si>
    <t>FILGUEIRA RISSO JAVIER</t>
  </si>
  <si>
    <t>BONORINO PABLO</t>
  </si>
  <si>
    <t>PALLAS ALFREDO</t>
  </si>
  <si>
    <t>MERLO JUAN JOSE</t>
  </si>
  <si>
    <t>OCAMPO ADRIAN</t>
  </si>
  <si>
    <t>DOMINGUEZ NICASIO</t>
  </si>
  <si>
    <t>PIERON JUAN</t>
  </si>
  <si>
    <t>HEINZENREDER PABLO</t>
  </si>
  <si>
    <t>QUINTANA FABIA</t>
  </si>
  <si>
    <t>RODRIGUES CRISTIAN</t>
  </si>
  <si>
    <t>RODRIGUES SERGIO</t>
  </si>
  <si>
    <t>GENTILI MIGUEL</t>
  </si>
  <si>
    <t>ISACCH SIMON</t>
  </si>
  <si>
    <t>FARINA ENRIQUE</t>
  </si>
  <si>
    <t>GASPARI JUAN CARLOS (h)</t>
  </si>
  <si>
    <t>CARREÑO RICARDO</t>
  </si>
  <si>
    <t>HOLLMAN GERMAN</t>
  </si>
  <si>
    <t>KOPCIUCH BRUNO</t>
  </si>
  <si>
    <t>MANFREDO MONICA</t>
  </si>
  <si>
    <t>BERARDI ANGEL</t>
  </si>
  <si>
    <t>TORNATORE JORGE</t>
  </si>
  <si>
    <t>BRAVO DAVIS OSVALDO</t>
  </si>
  <si>
    <t>NOYA FERNANDO</t>
  </si>
  <si>
    <t>MIRAVE PATRICIO</t>
  </si>
  <si>
    <t>AZPIROZ CARLOS</t>
  </si>
  <si>
    <t>GARCIA SILVIA</t>
  </si>
  <si>
    <t>JAGOE CLAUDIA</t>
  </si>
  <si>
    <t>OLIVERA MIRTA</t>
  </si>
  <si>
    <t>SALVATIERRA ALEJANDRA</t>
  </si>
  <si>
    <t>JORGE MENDEZ</t>
  </si>
  <si>
    <t>KIRINCICH ALBERTO</t>
  </si>
  <si>
    <t>ALVARO ADRIAN</t>
  </si>
  <si>
    <t>QUEVEDO DANIEL</t>
  </si>
  <si>
    <t>SARASOLA MAURICIO</t>
  </si>
  <si>
    <t>LARRABURU CEFERINO</t>
  </si>
  <si>
    <t>STAMPONE MARTIN</t>
  </si>
  <si>
    <t>ARRECHEA LEONARDO</t>
  </si>
  <si>
    <t>FUHR JORGE</t>
  </si>
  <si>
    <t>ZANETTA LEONARDO</t>
  </si>
  <si>
    <t>RODRIGUEZ JUAN LORENZO</t>
  </si>
  <si>
    <t>LUGONES FERNANDO</t>
  </si>
  <si>
    <t>MAYORAZ CLAUDIO</t>
  </si>
  <si>
    <t>ETEROVICH ARMANDO</t>
  </si>
  <si>
    <t>CASCO GUSTAVO</t>
  </si>
  <si>
    <t>ELENA HERNAN</t>
  </si>
  <si>
    <t>MAISONNAVE JUAN PABLO</t>
  </si>
  <si>
    <t>FERNANDEZ ARIEL</t>
  </si>
  <si>
    <t>BATALLER ALDO</t>
  </si>
  <si>
    <t>GUERRA JOSE</t>
  </si>
  <si>
    <t>SETZES OSCAR</t>
  </si>
  <si>
    <t>RODRIGUEZ LLANOSGUSTAVO</t>
  </si>
  <si>
    <t>FERRARI OSCAR</t>
  </si>
  <si>
    <t>PEREZ WALTER</t>
  </si>
  <si>
    <t>PASCUAL MARCOS</t>
  </si>
  <si>
    <t>LOMBARDI ALEJANDRO</t>
  </si>
  <si>
    <t>CROVA OSCAR</t>
  </si>
  <si>
    <t>RODRIGUEZ EDUARDO</t>
  </si>
  <si>
    <t>FAIDELLA GUILLERMO</t>
  </si>
  <si>
    <t>SIERRA FERNANDO</t>
  </si>
  <si>
    <t>ASTESANO ALFREDO</t>
  </si>
  <si>
    <t>PAILHE MARTIN</t>
  </si>
  <si>
    <t>LANDA MIGUEL</t>
  </si>
  <si>
    <t>OTTAVIANO GUSTAVO</t>
  </si>
  <si>
    <t>GUERRA CARLOS</t>
  </si>
  <si>
    <t>GAIDO AGUSTIN</t>
  </si>
  <si>
    <t>ULLUA JULIAN</t>
  </si>
  <si>
    <t>BRISIGHELLI FEDERICO</t>
  </si>
  <si>
    <t>GIMENEZ MARCHAL FACUNDO</t>
  </si>
  <si>
    <t>RODRIGUEZ OSCAR</t>
  </si>
  <si>
    <t xml:space="preserve">RODRIGUES SERGIO ADRIAN       </t>
  </si>
  <si>
    <t xml:space="preserve">ARRUTI JOSE LUIS              </t>
  </si>
  <si>
    <t xml:space="preserve">STAMPONE MARTIN JUAN          </t>
  </si>
  <si>
    <t>GCD</t>
  </si>
  <si>
    <t xml:space="preserve">PIERONI JUAN JOSE             </t>
  </si>
  <si>
    <t>LARRABURU NORBERTO CEFERINO</t>
  </si>
  <si>
    <t xml:space="preserve">RODRIGUES CRISTIAN ADOLFO     </t>
  </si>
  <si>
    <t xml:space="preserve">RODRIGUEZ HERNAN GUSTAVO      </t>
  </si>
  <si>
    <t xml:space="preserve">LESCANO CHRISTIAN             </t>
  </si>
  <si>
    <t>FERNANDEZ ARIEL JOSE</t>
  </si>
  <si>
    <t xml:space="preserve">CARREÑO  ALVARO               </t>
  </si>
  <si>
    <t>CEGC</t>
  </si>
  <si>
    <t xml:space="preserve">OCAMPO ADRIAN                 </t>
  </si>
  <si>
    <t>CSCPGB</t>
  </si>
  <si>
    <t xml:space="preserve">MERLO JUAN JOSE               </t>
  </si>
  <si>
    <t>SFILIO GERMAN DARIO</t>
  </si>
  <si>
    <t xml:space="preserve">COSULICH GERONIMO             </t>
  </si>
  <si>
    <t xml:space="preserve">BATTALLER ALDO CLAUDIO        </t>
  </si>
  <si>
    <t xml:space="preserve">OZAETA  GERARDO PABLO         </t>
  </si>
  <si>
    <t xml:space="preserve">GAITAN MARTIN JOSE            </t>
  </si>
  <si>
    <t xml:space="preserve">SAFE SERGIO JAVIER            </t>
  </si>
  <si>
    <t xml:space="preserve">ZANETTA LEANDRO               </t>
  </si>
  <si>
    <t xml:space="preserve">DOMINGUEZ CARLOS              </t>
  </si>
  <si>
    <t xml:space="preserve">GENTILI MIGUEL ALFREDO        </t>
  </si>
  <si>
    <t xml:space="preserve">ALVARO ADRIAN MARIANO         </t>
  </si>
  <si>
    <t xml:space="preserve">MESCHINO JUAN                 </t>
  </si>
  <si>
    <t xml:space="preserve">CUVILLIER ARIEL               </t>
  </si>
  <si>
    <t xml:space="preserve">PEREZ WALTER                  </t>
  </si>
  <si>
    <t xml:space="preserve">CERONO WALTER ANIBAL          </t>
  </si>
  <si>
    <t xml:space="preserve">FILGUEIRA RISSO JAVIER        </t>
  </si>
  <si>
    <t>ALFONZO  HECTOR  EDUARDO</t>
  </si>
  <si>
    <t xml:space="preserve">JARQUE JULIAN                 </t>
  </si>
  <si>
    <t>FILIBERTI RODOLFO JULIAN</t>
  </si>
  <si>
    <t xml:space="preserve">QUINTANA FABIAN               </t>
  </si>
  <si>
    <t xml:space="preserve">NOYA FERNANDO JAVIER          </t>
  </si>
  <si>
    <t xml:space="preserve">RODRIGUEZ JUAN LORENZO        </t>
  </si>
  <si>
    <t>ISACCH SIMON FRANCISCO</t>
  </si>
  <si>
    <t xml:space="preserve">SIRIMARCO GUSTAVO             </t>
  </si>
  <si>
    <t>GASPARI JUAN CARLOS H.</t>
  </si>
  <si>
    <t xml:space="preserve">PAILHE CARLOS JAVIER          </t>
  </si>
  <si>
    <t xml:space="preserve">SERFATY MARCELO JOSE          </t>
  </si>
  <si>
    <t>FERNANDEZ LUCIANO WENCESLAO</t>
  </si>
  <si>
    <t xml:space="preserve">BERRO RIVAS MATIAS JUAN       </t>
  </si>
  <si>
    <t xml:space="preserve">LUGONES FERNANDO              </t>
  </si>
  <si>
    <t xml:space="preserve">GONZALEZ BONORINO PABLO       </t>
  </si>
  <si>
    <t xml:space="preserve">FERNANDEZ LINARES LUCIANO     </t>
  </si>
  <si>
    <t xml:space="preserve">MAYORAZ CLAUDIO INELDO        </t>
  </si>
  <si>
    <t xml:space="preserve">CASCO GUSTAVO ARIEL           </t>
  </si>
  <si>
    <t xml:space="preserve">SALVI HERNAN                  </t>
  </si>
  <si>
    <t xml:space="preserve">MITTON FABIO ANIBAL           </t>
  </si>
  <si>
    <t xml:space="preserve">HOMPS BERNARDO                </t>
  </si>
  <si>
    <t xml:space="preserve">ELENA HERNAN                  </t>
  </si>
  <si>
    <t xml:space="preserve">IGLESIAS JUAN CARLOS          </t>
  </si>
  <si>
    <t xml:space="preserve">ETCHETO MARCELO               </t>
  </si>
  <si>
    <t xml:space="preserve">PAZ MANUEL CARLOS             </t>
  </si>
  <si>
    <t xml:space="preserve">ARRECHEA LEONARDO AGUSTIN     </t>
  </si>
  <si>
    <t>CARROZZINO JAVIER HORACIO</t>
  </si>
  <si>
    <t xml:space="preserve">BEPMALE LEONARDO              </t>
  </si>
  <si>
    <t xml:space="preserve">RODRIGUEZ EDUARDO MARTIN      </t>
  </si>
  <si>
    <t xml:space="preserve">LOMBARDI ALEJANDRO CESAR      </t>
  </si>
  <si>
    <t>FUHR JORGE ALBERTO</t>
  </si>
  <si>
    <t xml:space="preserve">SARASOLA MAURICIO             </t>
  </si>
  <si>
    <t>ASTESANO ALFREDO MARIO</t>
  </si>
  <si>
    <t xml:space="preserve">FERNANDEZ FABIAN              </t>
  </si>
  <si>
    <t xml:space="preserve">LANDA MIGUEL                  </t>
  </si>
  <si>
    <t>SCORZIELLO JORGE ANTONIO</t>
  </si>
  <si>
    <t xml:space="preserve">ETEROVICH ARMANDO NICOLAS     </t>
  </si>
  <si>
    <t xml:space="preserve">OTTAVIANO SILVIO GUSTAVO      </t>
  </si>
  <si>
    <t>SIERRA FERNANDO JOSE</t>
  </si>
  <si>
    <t xml:space="preserve">PEREZ JULIO                   </t>
  </si>
  <si>
    <t xml:space="preserve">SETZES OSCAR ANGEL            </t>
  </si>
  <si>
    <t>KIRINCICH CARLOS ALBERTO</t>
  </si>
  <si>
    <t>CARREÑO SEQUEIRA RICARDO SERGI</t>
  </si>
  <si>
    <t xml:space="preserve">BOYNE DANIEL CESAR            </t>
  </si>
  <si>
    <t>ERREGUERENA CARLOS ALBERTO</t>
  </si>
  <si>
    <t xml:space="preserve">PRIETO CESAR                  </t>
  </si>
  <si>
    <t>GUERRA JOSE LUIS</t>
  </si>
  <si>
    <t>RODRIGUEZ LLANOS GUSTAVO DANIE</t>
  </si>
  <si>
    <t xml:space="preserve">DIEZ  GABRIEL                 </t>
  </si>
  <si>
    <t xml:space="preserve">PASCUAL MARCOS                </t>
  </si>
  <si>
    <t xml:space="preserve">FLUXA MIGUEL ANGEL            </t>
  </si>
  <si>
    <t xml:space="preserve">ESNAOLA ALBERTO DANIEL        </t>
  </si>
  <si>
    <t xml:space="preserve">PALLAS ALFREDO CARLOS         </t>
  </si>
  <si>
    <t>FERRARI OSCAR HORACIO</t>
  </si>
  <si>
    <t xml:space="preserve">FAIDELLA JOSE GUILLERMO       </t>
  </si>
  <si>
    <t xml:space="preserve">MENDEZ JORGE MARTIN           </t>
  </si>
  <si>
    <t xml:space="preserve">GIMENEZ MARCHAL FACUNDO       </t>
  </si>
  <si>
    <t xml:space="preserve">KOPCIUCH ALFREDO BRUNO        </t>
  </si>
  <si>
    <t xml:space="preserve">HOLLMAN GERMAN                </t>
  </si>
  <si>
    <t xml:space="preserve">BERARDI ANGEL                 </t>
  </si>
  <si>
    <t xml:space="preserve">BRAVO DAVID OSVALDO           </t>
  </si>
  <si>
    <t xml:space="preserve">BOLLINI MARIO RODOLFO         </t>
  </si>
  <si>
    <t xml:space="preserve">TORNATORE JORGE               </t>
  </si>
  <si>
    <t xml:space="preserve">MACAGGI GRACIELA              </t>
  </si>
  <si>
    <t>SALVATIERRA MARIA ALEJANDRA</t>
  </si>
  <si>
    <t xml:space="preserve">JAGOE CLAUDIA                 </t>
  </si>
  <si>
    <t>OLIVERA MIRTA GRACIELA</t>
  </si>
  <si>
    <t xml:space="preserve">MANFREDO MONICA MARCELA       </t>
  </si>
  <si>
    <t>PAILHE MANUEL</t>
  </si>
  <si>
    <t>RODRIGUEZ OSCAR ALBERTO</t>
  </si>
  <si>
    <t xml:space="preserve">EQUIZA IRENE                  </t>
  </si>
  <si>
    <t>DAMAS CATEGORIA UNICA</t>
  </si>
  <si>
    <t>P</t>
  </si>
  <si>
    <t>T</t>
  </si>
  <si>
    <t>D</t>
  </si>
  <si>
    <t>E</t>
  </si>
  <si>
    <t>S</t>
  </si>
  <si>
    <t>6.6.b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</si>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</sst>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30"/>
      <name val="Arial"/>
      <family val="2"/>
    </font>
    <font>
      <b/>
      <sz val="25"/>
      <name val="Arial"/>
      <family val="2"/>
    </font>
    <font>
      <sz val="15"/>
      <color theme="0"/>
      <name val="Arial"/>
      <family val="2"/>
    </font>
    <font>
      <b/>
      <sz val="10"/>
      <color theme="0"/>
      <name val="Arial"/>
      <family val="2"/>
    </font>
    <font>
      <b/>
      <sz val="15"/>
      <color rgb="FF0000FF"/>
      <name val="Arial"/>
      <family val="2"/>
    </font>
    <font>
      <b/>
      <sz val="12"/>
      <color theme="3" tint="0.39997558519241921"/>
      <name val="Arial"/>
      <family val="2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14" fontId="26" fillId="0" borderId="0" xfId="0" applyNumberFormat="1" applyFont="1"/>
    <xf numFmtId="0" fontId="1" fillId="0" borderId="0" xfId="0" applyFont="1" applyFill="1"/>
    <xf numFmtId="0" fontId="12" fillId="0" borderId="0" xfId="0" applyFont="1"/>
    <xf numFmtId="0" fontId="14" fillId="0" borderId="3" xfId="0" applyFont="1" applyFill="1" applyBorder="1"/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" fillId="6" borderId="0" xfId="0" applyFont="1" applyFill="1"/>
    <xf numFmtId="0" fontId="1" fillId="0" borderId="0" xfId="0" applyNumberFormat="1" applyFont="1" applyAlignment="1">
      <alignment horizontal="center"/>
    </xf>
    <xf numFmtId="0" fontId="1" fillId="0" borderId="0" xfId="0" applyFont="1" applyBorder="1"/>
    <xf numFmtId="0" fontId="19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4" xfId="0" applyFont="1" applyFill="1" applyBorder="1"/>
    <xf numFmtId="0" fontId="3" fillId="0" borderId="1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3" fillId="7" borderId="11" xfId="0" applyFont="1" applyFill="1" applyBorder="1" applyAlignment="1">
      <alignment horizontal="center"/>
    </xf>
    <xf numFmtId="2" fontId="3" fillId="7" borderId="11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26" fillId="0" borderId="0" xfId="0" applyFont="1" applyFill="1" applyBorder="1"/>
    <xf numFmtId="0" fontId="5" fillId="0" borderId="20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1" fillId="0" borderId="0" xfId="0" applyFont="1"/>
    <xf numFmtId="0" fontId="13" fillId="0" borderId="0" xfId="0" applyFont="1"/>
    <xf numFmtId="0" fontId="19" fillId="0" borderId="0" xfId="0" applyFont="1" applyFill="1" applyAlignment="1">
      <alignment horizontal="center"/>
    </xf>
    <xf numFmtId="0" fontId="13" fillId="0" borderId="3" xfId="0" applyFont="1" applyFill="1" applyBorder="1"/>
    <xf numFmtId="0" fontId="13" fillId="0" borderId="21" xfId="0" applyFont="1" applyFill="1" applyBorder="1"/>
    <xf numFmtId="0" fontId="13" fillId="0" borderId="5" xfId="0" applyFont="1" applyFill="1" applyBorder="1"/>
    <xf numFmtId="0" fontId="13" fillId="0" borderId="6" xfId="0" applyFont="1" applyFill="1" applyBorder="1"/>
    <xf numFmtId="0" fontId="20" fillId="0" borderId="0" xfId="0" applyFont="1"/>
    <xf numFmtId="0" fontId="16" fillId="0" borderId="2" xfId="0" quotePrefix="1" applyFont="1" applyBorder="1" applyAlignment="1">
      <alignment horizontal="center"/>
    </xf>
    <xf numFmtId="0" fontId="26" fillId="0" borderId="0" xfId="0" applyFo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0" fontId="19" fillId="0" borderId="22" xfId="0" applyNumberFormat="1" applyFont="1" applyFill="1" applyBorder="1" applyAlignment="1">
      <alignment horizontal="center"/>
    </xf>
    <xf numFmtId="0" fontId="13" fillId="0" borderId="4" xfId="0" applyFont="1" applyFill="1" applyBorder="1"/>
    <xf numFmtId="20" fontId="19" fillId="0" borderId="23" xfId="0" applyNumberFormat="1" applyFont="1" applyFill="1" applyBorder="1" applyAlignment="1">
      <alignment horizontal="center"/>
    </xf>
    <xf numFmtId="0" fontId="13" fillId="0" borderId="16" xfId="0" applyFont="1" applyFill="1" applyBorder="1"/>
    <xf numFmtId="0" fontId="15" fillId="0" borderId="2" xfId="0" quotePrefix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5" fillId="0" borderId="2" xfId="0" quotePrefix="1" applyFont="1" applyBorder="1" applyAlignment="1">
      <alignment horizontal="center"/>
    </xf>
    <xf numFmtId="14" fontId="12" fillId="0" borderId="21" xfId="0" applyNumberFormat="1" applyFont="1" applyFill="1" applyBorder="1" applyAlignment="1">
      <alignment horizontal="center"/>
    </xf>
    <xf numFmtId="0" fontId="6" fillId="8" borderId="4" xfId="0" applyFont="1" applyFill="1" applyBorder="1"/>
    <xf numFmtId="0" fontId="27" fillId="0" borderId="0" xfId="0" applyFont="1" applyFill="1" applyAlignment="1">
      <alignment horizontal="center"/>
    </xf>
    <xf numFmtId="0" fontId="30" fillId="7" borderId="4" xfId="0" applyFont="1" applyFill="1" applyBorder="1"/>
    <xf numFmtId="0" fontId="7" fillId="0" borderId="2" xfId="0" quotePrefix="1" applyFont="1" applyFill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5" fillId="0" borderId="20" xfId="0" quotePrefix="1" applyFont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17" fillId="2" borderId="25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3" fillId="4" borderId="25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19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2" fillId="5" borderId="25" xfId="0" applyFont="1" applyFill="1" applyBorder="1" applyAlignment="1">
      <alignment horizontal="center"/>
    </xf>
    <xf numFmtId="0" fontId="22" fillId="5" borderId="24" xfId="0" applyFont="1" applyFill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1" fillId="7" borderId="3" xfId="0" applyFont="1" applyFill="1" applyBorder="1"/>
    <xf numFmtId="0" fontId="31" fillId="7" borderId="21" xfId="0" applyFont="1" applyFill="1" applyBorder="1"/>
    <xf numFmtId="0" fontId="32" fillId="7" borderId="3" xfId="0" applyFont="1" applyFill="1" applyBorder="1"/>
    <xf numFmtId="0" fontId="6" fillId="0" borderId="16" xfId="0" applyFont="1" applyFill="1" applyBorder="1"/>
    <xf numFmtId="0" fontId="11" fillId="0" borderId="26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5" fillId="0" borderId="27" xfId="0" quotePrefix="1" applyFont="1" applyBorder="1" applyAlignment="1">
      <alignment horizontal="center"/>
    </xf>
    <xf numFmtId="14" fontId="12" fillId="0" borderId="6" xfId="0" applyNumberFormat="1" applyFont="1" applyFill="1" applyBorder="1" applyAlignment="1">
      <alignment horizontal="center"/>
    </xf>
    <xf numFmtId="0" fontId="33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31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14" fillId="0" borderId="3" xfId="0" quotePrefix="1" applyFont="1" applyFill="1" applyBorder="1"/>
    <xf numFmtId="0" fontId="6" fillId="10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zoomScale="70" zoomScaleNormal="70" workbookViewId="0">
      <selection sqref="A1:G1"/>
    </sheetView>
  </sheetViews>
  <sheetFormatPr baseColWidth="10" defaultRowHeight="18.75" x14ac:dyDescent="0.2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1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16384" width="11.42578125" style="1"/>
  </cols>
  <sheetData>
    <row r="1" spans="1:24" ht="30.75" x14ac:dyDescent="0.4">
      <c r="A1" s="86" t="s">
        <v>7</v>
      </c>
      <c r="B1" s="86"/>
      <c r="C1" s="86"/>
      <c r="D1" s="86"/>
      <c r="E1" s="86"/>
      <c r="F1" s="86"/>
      <c r="G1" s="86"/>
      <c r="L1" s="63">
        <v>9</v>
      </c>
    </row>
    <row r="2" spans="1:24" ht="30.75" x14ac:dyDescent="0.4">
      <c r="A2" s="86" t="s">
        <v>8</v>
      </c>
      <c r="B2" s="86"/>
      <c r="C2" s="86"/>
      <c r="D2" s="86"/>
      <c r="E2" s="86"/>
      <c r="F2" s="86"/>
      <c r="G2" s="86"/>
    </row>
    <row r="3" spans="1:24" ht="25.5" x14ac:dyDescent="0.35">
      <c r="A3" s="89" t="s">
        <v>74</v>
      </c>
      <c r="B3" s="89"/>
      <c r="C3" s="89"/>
      <c r="D3" s="89"/>
      <c r="E3" s="89"/>
      <c r="F3" s="89"/>
      <c r="G3" s="89"/>
    </row>
    <row r="4" spans="1:24" ht="25.5" x14ac:dyDescent="0.35">
      <c r="A4" s="89" t="s">
        <v>59</v>
      </c>
      <c r="B4" s="89"/>
      <c r="C4" s="89"/>
      <c r="D4" s="89"/>
      <c r="E4" s="89"/>
      <c r="F4" s="89"/>
      <c r="G4" s="89"/>
    </row>
    <row r="5" spans="1:24" ht="20.25" x14ac:dyDescent="0.3">
      <c r="A5" s="87" t="s">
        <v>121</v>
      </c>
      <c r="B5" s="87"/>
      <c r="C5" s="87"/>
      <c r="D5" s="87"/>
      <c r="E5" s="87"/>
      <c r="F5" s="87"/>
      <c r="G5" s="87"/>
    </row>
    <row r="6" spans="1:24" ht="20.25" thickBot="1" x14ac:dyDescent="0.35">
      <c r="A6" s="88" t="s">
        <v>6</v>
      </c>
      <c r="B6" s="88"/>
      <c r="C6" s="88"/>
      <c r="D6" s="88"/>
      <c r="E6" s="88"/>
      <c r="F6" s="88"/>
      <c r="G6" s="88"/>
    </row>
    <row r="7" spans="1:24" ht="20.25" thickBot="1" x14ac:dyDescent="0.35">
      <c r="A7" s="90" t="s">
        <v>122</v>
      </c>
      <c r="B7" s="90"/>
      <c r="C7" s="90"/>
      <c r="D7" s="90"/>
      <c r="E7" s="90"/>
      <c r="F7" s="90"/>
      <c r="G7" s="90"/>
      <c r="L7" s="80" t="s">
        <v>43</v>
      </c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2"/>
    </row>
    <row r="8" spans="1:24" ht="20.25" thickBot="1" x14ac:dyDescent="0.35">
      <c r="A8" s="83" t="s">
        <v>9</v>
      </c>
      <c r="B8" s="84"/>
      <c r="C8" s="84"/>
      <c r="D8" s="84"/>
      <c r="E8" s="84"/>
      <c r="F8" s="84"/>
      <c r="G8" s="85"/>
    </row>
    <row r="9" spans="1:24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8" t="s">
        <v>19</v>
      </c>
      <c r="I9" s="1"/>
      <c r="J9" s="26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5" t="s">
        <v>21</v>
      </c>
      <c r="W9" s="29" t="s">
        <v>22</v>
      </c>
      <c r="X9" s="29" t="s">
        <v>23</v>
      </c>
    </row>
    <row r="10" spans="1:24" ht="20.25" thickBot="1" x14ac:dyDescent="0.35">
      <c r="A10" s="28" t="s">
        <v>218</v>
      </c>
      <c r="B10" s="7" t="s">
        <v>32</v>
      </c>
      <c r="C10" s="8">
        <v>5</v>
      </c>
      <c r="D10" s="9">
        <v>38</v>
      </c>
      <c r="E10" s="9">
        <v>37</v>
      </c>
      <c r="F10" s="5">
        <f>SUM(D10+E10)</f>
        <v>75</v>
      </c>
      <c r="G10" s="52">
        <f>(F10-C10)</f>
        <v>70</v>
      </c>
      <c r="H10" s="73">
        <v>26357</v>
      </c>
      <c r="I10" s="122" t="s">
        <v>44</v>
      </c>
      <c r="J10" s="27">
        <f t="shared" ref="J10:J40" si="0">(E10-C10*0.5)</f>
        <v>34.5</v>
      </c>
      <c r="K10" s="3"/>
      <c r="L10" s="39"/>
      <c r="M10" s="33"/>
      <c r="N10" s="33"/>
      <c r="O10" s="33"/>
      <c r="P10" s="33"/>
      <c r="Q10" s="33"/>
      <c r="R10" s="33"/>
      <c r="S10" s="49"/>
      <c r="T10" s="49"/>
      <c r="U10" s="50"/>
      <c r="V10" s="37">
        <f>SUM(M10:U10)</f>
        <v>0</v>
      </c>
      <c r="W10" s="36">
        <f>SUM(P10:U10)</f>
        <v>0</v>
      </c>
      <c r="X10" s="42">
        <f>SUM(S10:U10)</f>
        <v>0</v>
      </c>
    </row>
    <row r="11" spans="1:24" ht="20.25" thickBot="1" x14ac:dyDescent="0.35">
      <c r="A11" s="28" t="s">
        <v>105</v>
      </c>
      <c r="B11" s="7" t="s">
        <v>224</v>
      </c>
      <c r="C11" s="8">
        <v>6</v>
      </c>
      <c r="D11" s="9">
        <v>38</v>
      </c>
      <c r="E11" s="9">
        <v>38</v>
      </c>
      <c r="F11" s="5">
        <f>SUM(D11+E11)</f>
        <v>76</v>
      </c>
      <c r="G11" s="52">
        <f>(F11-C11)</f>
        <v>70</v>
      </c>
      <c r="H11" s="73">
        <v>26638</v>
      </c>
      <c r="I11" s="25"/>
      <c r="J11" s="27">
        <f t="shared" si="0"/>
        <v>35</v>
      </c>
      <c r="K11" s="3"/>
      <c r="L11" s="41"/>
      <c r="M11" s="30"/>
      <c r="N11" s="30"/>
      <c r="O11" s="30"/>
      <c r="P11" s="64"/>
      <c r="Q11" s="64"/>
      <c r="R11" s="64"/>
      <c r="S11" s="64"/>
      <c r="T11" s="64"/>
      <c r="U11" s="65"/>
      <c r="V11" s="38">
        <f>SUM(M11:U11)</f>
        <v>0</v>
      </c>
      <c r="W11" s="34">
        <f>SUM(P11:U11)</f>
        <v>0</v>
      </c>
      <c r="X11" s="34">
        <f>SUM(S11:U11)</f>
        <v>0</v>
      </c>
    </row>
    <row r="12" spans="1:24" ht="20.25" thickBot="1" x14ac:dyDescent="0.35">
      <c r="A12" s="28" t="s">
        <v>46</v>
      </c>
      <c r="B12" s="7" t="s">
        <v>29</v>
      </c>
      <c r="C12" s="8">
        <v>1</v>
      </c>
      <c r="D12" s="9">
        <v>38</v>
      </c>
      <c r="E12" s="9">
        <v>34</v>
      </c>
      <c r="F12" s="5">
        <f>SUM(D12+E12)</f>
        <v>72</v>
      </c>
      <c r="G12" s="52">
        <f>(F12-C12)</f>
        <v>71</v>
      </c>
      <c r="H12" s="73">
        <v>25144</v>
      </c>
      <c r="I12" s="122" t="s">
        <v>24</v>
      </c>
      <c r="J12" s="27">
        <f t="shared" si="0"/>
        <v>33.5</v>
      </c>
      <c r="K12" s="3"/>
    </row>
    <row r="13" spans="1:24" ht="20.25" thickBot="1" x14ac:dyDescent="0.35">
      <c r="A13" s="28" t="s">
        <v>221</v>
      </c>
      <c r="B13" s="7" t="s">
        <v>222</v>
      </c>
      <c r="C13" s="8">
        <v>6</v>
      </c>
      <c r="D13" s="9">
        <v>39</v>
      </c>
      <c r="E13" s="9">
        <v>38</v>
      </c>
      <c r="F13" s="5">
        <f>SUM(D13+E13)</f>
        <v>77</v>
      </c>
      <c r="G13" s="52">
        <f>(F13-C13)</f>
        <v>71</v>
      </c>
      <c r="H13" s="73">
        <v>29151</v>
      </c>
      <c r="I13" s="25"/>
      <c r="J13" s="27">
        <f t="shared" si="0"/>
        <v>35</v>
      </c>
      <c r="K13" s="3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ht="20.25" thickBot="1" x14ac:dyDescent="0.35">
      <c r="A14" s="28" t="s">
        <v>89</v>
      </c>
      <c r="B14" s="7" t="s">
        <v>27</v>
      </c>
      <c r="C14" s="8">
        <v>2</v>
      </c>
      <c r="D14" s="9">
        <v>38</v>
      </c>
      <c r="E14" s="9">
        <v>36</v>
      </c>
      <c r="F14" s="5">
        <f>SUM(D14+E14)</f>
        <v>74</v>
      </c>
      <c r="G14" s="52">
        <f>(F14-C14)</f>
        <v>72</v>
      </c>
      <c r="H14" s="73">
        <v>26222</v>
      </c>
      <c r="I14" s="122" t="s">
        <v>25</v>
      </c>
      <c r="J14" s="27">
        <f t="shared" si="0"/>
        <v>35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ht="19.5" x14ac:dyDescent="0.3">
      <c r="A15" s="28" t="s">
        <v>213</v>
      </c>
      <c r="B15" s="7" t="s">
        <v>214</v>
      </c>
      <c r="C15" s="8">
        <v>4</v>
      </c>
      <c r="D15" s="9">
        <v>38</v>
      </c>
      <c r="E15" s="9">
        <v>38</v>
      </c>
      <c r="F15" s="5">
        <f>SUM(D15+E15)</f>
        <v>76</v>
      </c>
      <c r="G15" s="52">
        <f>(F15-C15)</f>
        <v>72</v>
      </c>
      <c r="H15" s="73">
        <v>27431</v>
      </c>
      <c r="J15" s="27">
        <f t="shared" si="0"/>
        <v>36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 spans="1:24" ht="19.5" x14ac:dyDescent="0.3">
      <c r="A16" s="28" t="s">
        <v>147</v>
      </c>
      <c r="B16" s="7" t="s">
        <v>29</v>
      </c>
      <c r="C16" s="8">
        <v>5</v>
      </c>
      <c r="D16" s="9">
        <v>38</v>
      </c>
      <c r="E16" s="9">
        <v>39</v>
      </c>
      <c r="F16" s="5">
        <f>SUM(D16+E16)</f>
        <v>77</v>
      </c>
      <c r="G16" s="52">
        <f>(F16-C16)</f>
        <v>72</v>
      </c>
      <c r="H16" s="73">
        <v>27260</v>
      </c>
      <c r="J16" s="27">
        <f t="shared" si="0"/>
        <v>36.5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spans="1:24" ht="19.5" x14ac:dyDescent="0.3">
      <c r="A17" s="28" t="s">
        <v>99</v>
      </c>
      <c r="B17" s="7" t="s">
        <v>32</v>
      </c>
      <c r="C17" s="8">
        <v>7</v>
      </c>
      <c r="D17" s="9">
        <v>39</v>
      </c>
      <c r="E17" s="9">
        <v>40</v>
      </c>
      <c r="F17" s="5">
        <f>SUM(D17+E17)</f>
        <v>79</v>
      </c>
      <c r="G17" s="52">
        <f>(F17-C17)</f>
        <v>72</v>
      </c>
      <c r="H17" s="73">
        <v>30091</v>
      </c>
      <c r="J17" s="27">
        <f t="shared" si="0"/>
        <v>36.5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spans="1:24" ht="19.5" x14ac:dyDescent="0.3">
      <c r="A18" s="28" t="s">
        <v>49</v>
      </c>
      <c r="B18" s="7" t="s">
        <v>29</v>
      </c>
      <c r="C18" s="8">
        <v>9</v>
      </c>
      <c r="D18" s="9">
        <v>41</v>
      </c>
      <c r="E18" s="9">
        <v>40</v>
      </c>
      <c r="F18" s="5">
        <f>SUM(D18+E18)</f>
        <v>81</v>
      </c>
      <c r="G18" s="52">
        <f>(F18-C18)</f>
        <v>72</v>
      </c>
      <c r="H18" s="73">
        <v>28013</v>
      </c>
      <c r="J18" s="27">
        <f t="shared" si="0"/>
        <v>35.5</v>
      </c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spans="1:24" ht="19.5" x14ac:dyDescent="0.3">
      <c r="A19" s="28" t="s">
        <v>215</v>
      </c>
      <c r="B19" s="7" t="s">
        <v>26</v>
      </c>
      <c r="C19" s="8">
        <v>4</v>
      </c>
      <c r="D19" s="9">
        <v>40</v>
      </c>
      <c r="E19" s="9">
        <v>37</v>
      </c>
      <c r="F19" s="5">
        <f>SUM(D19+E19)</f>
        <v>77</v>
      </c>
      <c r="G19" s="52">
        <f>(F19-C19)</f>
        <v>73</v>
      </c>
      <c r="H19" s="73">
        <v>33982</v>
      </c>
      <c r="J19" s="27">
        <f t="shared" si="0"/>
        <v>35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 spans="1:24" ht="19.5" x14ac:dyDescent="0.3">
      <c r="A20" s="28" t="s">
        <v>219</v>
      </c>
      <c r="B20" s="7" t="s">
        <v>32</v>
      </c>
      <c r="C20" s="8">
        <v>6</v>
      </c>
      <c r="D20" s="9">
        <v>42</v>
      </c>
      <c r="E20" s="9">
        <v>37</v>
      </c>
      <c r="F20" s="5">
        <f>SUM(D20+E20)</f>
        <v>79</v>
      </c>
      <c r="G20" s="52">
        <f>(F20-C20)</f>
        <v>73</v>
      </c>
      <c r="H20" s="73">
        <v>28085</v>
      </c>
      <c r="J20" s="27">
        <f t="shared" si="0"/>
        <v>34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</row>
    <row r="21" spans="1:24" ht="19.5" x14ac:dyDescent="0.3">
      <c r="A21" s="28" t="s">
        <v>30</v>
      </c>
      <c r="B21" s="7" t="s">
        <v>31</v>
      </c>
      <c r="C21" s="8">
        <v>5</v>
      </c>
      <c r="D21" s="9">
        <v>38</v>
      </c>
      <c r="E21" s="9">
        <v>40</v>
      </c>
      <c r="F21" s="5">
        <f>SUM(D21+E21)</f>
        <v>78</v>
      </c>
      <c r="G21" s="52">
        <f>(F21-C21)</f>
        <v>73</v>
      </c>
      <c r="H21" s="73">
        <v>28024</v>
      </c>
      <c r="J21" s="27">
        <f t="shared" si="0"/>
        <v>37.5</v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</row>
    <row r="22" spans="1:24" ht="19.5" x14ac:dyDescent="0.3">
      <c r="A22" s="28" t="s">
        <v>228</v>
      </c>
      <c r="B22" s="7" t="s">
        <v>28</v>
      </c>
      <c r="C22" s="8">
        <v>7</v>
      </c>
      <c r="D22" s="9">
        <v>38</v>
      </c>
      <c r="E22" s="9">
        <v>42</v>
      </c>
      <c r="F22" s="5">
        <f>SUM(D22+E22)</f>
        <v>80</v>
      </c>
      <c r="G22" s="52">
        <f>(F22-C22)</f>
        <v>73</v>
      </c>
      <c r="H22" s="73">
        <v>23251</v>
      </c>
      <c r="J22" s="27">
        <f t="shared" si="0"/>
        <v>38.5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>
        <v>68.5</v>
      </c>
      <c r="W22" s="51" t="s">
        <v>41</v>
      </c>
      <c r="X22" s="51"/>
    </row>
    <row r="23" spans="1:24" ht="19.5" x14ac:dyDescent="0.3">
      <c r="A23" s="28" t="s">
        <v>232</v>
      </c>
      <c r="B23" s="7" t="s">
        <v>72</v>
      </c>
      <c r="C23" s="8">
        <v>7</v>
      </c>
      <c r="D23" s="9">
        <v>43</v>
      </c>
      <c r="E23" s="9">
        <v>38</v>
      </c>
      <c r="F23" s="5">
        <f>SUM(D23+E23)</f>
        <v>81</v>
      </c>
      <c r="G23" s="52">
        <f>(F23-C23)</f>
        <v>74</v>
      </c>
      <c r="H23" s="73">
        <v>28522</v>
      </c>
      <c r="J23" s="27">
        <f t="shared" si="0"/>
        <v>34.5</v>
      </c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>
        <v>70.099999999999994</v>
      </c>
      <c r="W23" s="51" t="s">
        <v>42</v>
      </c>
      <c r="X23" s="51"/>
    </row>
    <row r="24" spans="1:24" ht="19.5" x14ac:dyDescent="0.3">
      <c r="A24" s="28" t="s">
        <v>71</v>
      </c>
      <c r="B24" s="7" t="s">
        <v>52</v>
      </c>
      <c r="C24" s="8">
        <v>3</v>
      </c>
      <c r="D24" s="9">
        <v>38</v>
      </c>
      <c r="E24" s="9">
        <v>39</v>
      </c>
      <c r="F24" s="5">
        <f>SUM(D24+E24)</f>
        <v>77</v>
      </c>
      <c r="G24" s="52">
        <f>(F24-C24)</f>
        <v>74</v>
      </c>
      <c r="H24" s="73">
        <v>30210</v>
      </c>
      <c r="J24" s="27">
        <f t="shared" si="0"/>
        <v>37.5</v>
      </c>
    </row>
    <row r="25" spans="1:24" ht="19.5" x14ac:dyDescent="0.3">
      <c r="A25" s="28" t="s">
        <v>240</v>
      </c>
      <c r="B25" s="7" t="s">
        <v>222</v>
      </c>
      <c r="C25" s="8">
        <v>9</v>
      </c>
      <c r="D25" s="9">
        <v>43</v>
      </c>
      <c r="E25" s="9">
        <v>40</v>
      </c>
      <c r="F25" s="5">
        <f>SUM(D25+E25)</f>
        <v>83</v>
      </c>
      <c r="G25" s="52">
        <f>(F25-C25)</f>
        <v>74</v>
      </c>
      <c r="H25" s="73">
        <v>24026</v>
      </c>
      <c r="J25" s="27">
        <f t="shared" si="0"/>
        <v>35.5</v>
      </c>
    </row>
    <row r="26" spans="1:24" ht="19.5" x14ac:dyDescent="0.3">
      <c r="A26" s="28" t="s">
        <v>226</v>
      </c>
      <c r="B26" s="7" t="s">
        <v>31</v>
      </c>
      <c r="C26" s="8">
        <v>7</v>
      </c>
      <c r="D26" s="9">
        <v>43</v>
      </c>
      <c r="E26" s="9">
        <v>39</v>
      </c>
      <c r="F26" s="5">
        <f>SUM(D26+E26)</f>
        <v>82</v>
      </c>
      <c r="G26" s="52">
        <f>(F26-C26)</f>
        <v>75</v>
      </c>
      <c r="H26" s="73">
        <v>27443</v>
      </c>
      <c r="J26" s="27">
        <f t="shared" si="0"/>
        <v>35.5</v>
      </c>
    </row>
    <row r="27" spans="1:24" ht="19.5" x14ac:dyDescent="0.3">
      <c r="A27" s="28" t="s">
        <v>231</v>
      </c>
      <c r="B27" s="7" t="s">
        <v>224</v>
      </c>
      <c r="C27" s="8">
        <v>7</v>
      </c>
      <c r="D27" s="9">
        <v>43</v>
      </c>
      <c r="E27" s="9">
        <v>39</v>
      </c>
      <c r="F27" s="5">
        <f>SUM(D27+E27)</f>
        <v>82</v>
      </c>
      <c r="G27" s="52">
        <f>(F27-C27)</f>
        <v>75</v>
      </c>
      <c r="H27" s="73">
        <v>24009</v>
      </c>
      <c r="J27" s="27">
        <f t="shared" si="0"/>
        <v>35.5</v>
      </c>
    </row>
    <row r="28" spans="1:24" ht="19.5" x14ac:dyDescent="0.3">
      <c r="A28" s="28" t="s">
        <v>211</v>
      </c>
      <c r="B28" s="7" t="s">
        <v>26</v>
      </c>
      <c r="C28" s="8">
        <v>2</v>
      </c>
      <c r="D28" s="9">
        <v>37</v>
      </c>
      <c r="E28" s="9">
        <v>40</v>
      </c>
      <c r="F28" s="5">
        <f>SUM(D28+E28)</f>
        <v>77</v>
      </c>
      <c r="G28" s="52">
        <f>(F28-C28)</f>
        <v>75</v>
      </c>
      <c r="H28" s="73">
        <v>28240</v>
      </c>
      <c r="J28" s="27">
        <f t="shared" si="0"/>
        <v>39</v>
      </c>
    </row>
    <row r="29" spans="1:24" ht="19.5" x14ac:dyDescent="0.3">
      <c r="A29" s="28" t="s">
        <v>208</v>
      </c>
      <c r="B29" s="7" t="s">
        <v>32</v>
      </c>
      <c r="C29" s="8">
        <v>6</v>
      </c>
      <c r="D29" s="9">
        <v>41</v>
      </c>
      <c r="E29" s="9">
        <v>40</v>
      </c>
      <c r="F29" s="5">
        <f>SUM(D29+E29)</f>
        <v>81</v>
      </c>
      <c r="G29" s="52">
        <f>(F29-C29)</f>
        <v>75</v>
      </c>
      <c r="H29" s="73">
        <v>29087</v>
      </c>
      <c r="J29" s="27">
        <f t="shared" si="0"/>
        <v>37</v>
      </c>
    </row>
    <row r="30" spans="1:24" ht="19.5" x14ac:dyDescent="0.3">
      <c r="A30" s="28" t="s">
        <v>108</v>
      </c>
      <c r="B30" s="7" t="s">
        <v>32</v>
      </c>
      <c r="C30" s="8">
        <v>8</v>
      </c>
      <c r="D30" s="9">
        <v>41</v>
      </c>
      <c r="E30" s="9">
        <v>42</v>
      </c>
      <c r="F30" s="5">
        <f>SUM(D30+E30)</f>
        <v>83</v>
      </c>
      <c r="G30" s="52">
        <f>(F30-C30)</f>
        <v>75</v>
      </c>
      <c r="H30" s="73">
        <v>20070</v>
      </c>
      <c r="J30" s="27">
        <f t="shared" si="0"/>
        <v>38</v>
      </c>
    </row>
    <row r="31" spans="1:24" ht="19.5" x14ac:dyDescent="0.3">
      <c r="A31" s="28" t="s">
        <v>96</v>
      </c>
      <c r="B31" s="7" t="s">
        <v>27</v>
      </c>
      <c r="C31" s="8">
        <v>6</v>
      </c>
      <c r="D31" s="9">
        <v>42</v>
      </c>
      <c r="E31" s="9">
        <v>40</v>
      </c>
      <c r="F31" s="5">
        <f>SUM(D31+E31)</f>
        <v>82</v>
      </c>
      <c r="G31" s="52">
        <f>(F31-C31)</f>
        <v>76</v>
      </c>
      <c r="H31" s="73">
        <v>30943</v>
      </c>
      <c r="J31" s="27">
        <f t="shared" si="0"/>
        <v>37</v>
      </c>
    </row>
    <row r="32" spans="1:24" ht="19.5" x14ac:dyDescent="0.3">
      <c r="A32" s="28" t="s">
        <v>229</v>
      </c>
      <c r="B32" s="7" t="s">
        <v>32</v>
      </c>
      <c r="C32" s="8">
        <v>8</v>
      </c>
      <c r="D32" s="9">
        <v>44</v>
      </c>
      <c r="E32" s="9">
        <v>40</v>
      </c>
      <c r="F32" s="5">
        <f>SUM(D32+E32)</f>
        <v>84</v>
      </c>
      <c r="G32" s="52">
        <f>(F32-C32)</f>
        <v>76</v>
      </c>
      <c r="H32" s="73">
        <v>21375</v>
      </c>
      <c r="J32" s="27">
        <f t="shared" si="0"/>
        <v>36</v>
      </c>
    </row>
    <row r="33" spans="1:10" ht="19.5" x14ac:dyDescent="0.3">
      <c r="A33" s="28" t="s">
        <v>217</v>
      </c>
      <c r="B33" s="7" t="s">
        <v>26</v>
      </c>
      <c r="C33" s="8">
        <v>5</v>
      </c>
      <c r="D33" s="9">
        <v>39</v>
      </c>
      <c r="E33" s="9">
        <v>42</v>
      </c>
      <c r="F33" s="5">
        <f>SUM(D33+E33)</f>
        <v>81</v>
      </c>
      <c r="G33" s="52">
        <f>(F33-C33)</f>
        <v>76</v>
      </c>
      <c r="H33" s="73">
        <v>25939</v>
      </c>
      <c r="J33" s="27">
        <f t="shared" si="0"/>
        <v>39.5</v>
      </c>
    </row>
    <row r="34" spans="1:10" ht="19.5" x14ac:dyDescent="0.3">
      <c r="A34" s="28" t="s">
        <v>81</v>
      </c>
      <c r="B34" s="7" t="s">
        <v>32</v>
      </c>
      <c r="C34" s="8">
        <v>0</v>
      </c>
      <c r="D34" s="9">
        <v>42</v>
      </c>
      <c r="E34" s="9">
        <v>35</v>
      </c>
      <c r="F34" s="5">
        <f>SUM(D34+E34)</f>
        <v>77</v>
      </c>
      <c r="G34" s="52">
        <f>(F34-C34)</f>
        <v>77</v>
      </c>
      <c r="H34" s="73">
        <v>29431</v>
      </c>
      <c r="J34" s="27">
        <f t="shared" si="0"/>
        <v>35</v>
      </c>
    </row>
    <row r="35" spans="1:10" ht="19.5" x14ac:dyDescent="0.3">
      <c r="A35" s="28" t="s">
        <v>187</v>
      </c>
      <c r="B35" s="7" t="s">
        <v>27</v>
      </c>
      <c r="C35" s="8">
        <v>3</v>
      </c>
      <c r="D35" s="9">
        <v>44</v>
      </c>
      <c r="E35" s="9">
        <v>36</v>
      </c>
      <c r="F35" s="5">
        <f>SUM(D35+E35)</f>
        <v>80</v>
      </c>
      <c r="G35" s="52">
        <f>(F35-C35)</f>
        <v>77</v>
      </c>
      <c r="H35" s="73">
        <v>30234</v>
      </c>
      <c r="J35" s="27">
        <f t="shared" si="0"/>
        <v>34.5</v>
      </c>
    </row>
    <row r="36" spans="1:10" ht="19.5" x14ac:dyDescent="0.3">
      <c r="A36" s="28" t="s">
        <v>220</v>
      </c>
      <c r="B36" s="7" t="s">
        <v>214</v>
      </c>
      <c r="C36" s="8">
        <v>6</v>
      </c>
      <c r="D36" s="9">
        <v>45</v>
      </c>
      <c r="E36" s="9">
        <v>38</v>
      </c>
      <c r="F36" s="5">
        <f>SUM(D36+E36)</f>
        <v>83</v>
      </c>
      <c r="G36" s="52">
        <f>(F36-C36)</f>
        <v>77</v>
      </c>
      <c r="H36" s="73">
        <v>28353</v>
      </c>
      <c r="J36" s="27">
        <f t="shared" si="0"/>
        <v>35</v>
      </c>
    </row>
    <row r="37" spans="1:10" ht="19.5" x14ac:dyDescent="0.3">
      <c r="A37" s="28" t="s">
        <v>103</v>
      </c>
      <c r="B37" s="7" t="s">
        <v>28</v>
      </c>
      <c r="C37" s="8">
        <v>0</v>
      </c>
      <c r="D37" s="9">
        <v>38</v>
      </c>
      <c r="E37" s="9">
        <v>39</v>
      </c>
      <c r="F37" s="5">
        <f>SUM(D37+E37)</f>
        <v>77</v>
      </c>
      <c r="G37" s="52">
        <f>(F37-C37)</f>
        <v>77</v>
      </c>
      <c r="H37" s="73">
        <v>26822</v>
      </c>
      <c r="J37" s="27">
        <f t="shared" si="0"/>
        <v>39</v>
      </c>
    </row>
    <row r="38" spans="1:10" ht="19.5" x14ac:dyDescent="0.3">
      <c r="A38" s="28" t="s">
        <v>47</v>
      </c>
      <c r="B38" s="7" t="s">
        <v>32</v>
      </c>
      <c r="C38" s="8">
        <v>3</v>
      </c>
      <c r="D38" s="9">
        <v>41</v>
      </c>
      <c r="E38" s="9">
        <v>39</v>
      </c>
      <c r="F38" s="5">
        <f>SUM(D38+E38)</f>
        <v>80</v>
      </c>
      <c r="G38" s="52">
        <f>(F38-C38)</f>
        <v>77</v>
      </c>
      <c r="H38" s="73">
        <v>19122</v>
      </c>
      <c r="J38" s="27">
        <f t="shared" si="0"/>
        <v>37.5</v>
      </c>
    </row>
    <row r="39" spans="1:10" ht="19.5" x14ac:dyDescent="0.3">
      <c r="A39" s="28" t="s">
        <v>206</v>
      </c>
      <c r="B39" s="7" t="s">
        <v>32</v>
      </c>
      <c r="C39" s="8">
        <v>5</v>
      </c>
      <c r="D39" s="9">
        <v>43</v>
      </c>
      <c r="E39" s="9">
        <v>39</v>
      </c>
      <c r="F39" s="5">
        <f>SUM(D39+E39)</f>
        <v>82</v>
      </c>
      <c r="G39" s="52">
        <f>(F39-C39)</f>
        <v>77</v>
      </c>
      <c r="H39" s="73">
        <v>32813</v>
      </c>
      <c r="J39" s="27">
        <f t="shared" si="0"/>
        <v>36.5</v>
      </c>
    </row>
    <row r="40" spans="1:10" ht="19.5" x14ac:dyDescent="0.3">
      <c r="A40" s="28" t="s">
        <v>33</v>
      </c>
      <c r="B40" s="7" t="s">
        <v>34</v>
      </c>
      <c r="C40" s="8">
        <v>4</v>
      </c>
      <c r="D40" s="9">
        <v>40</v>
      </c>
      <c r="E40" s="9">
        <v>41</v>
      </c>
      <c r="F40" s="5">
        <f>SUM(D40+E40)</f>
        <v>81</v>
      </c>
      <c r="G40" s="52">
        <f>(F40-C40)</f>
        <v>77</v>
      </c>
      <c r="H40" s="73">
        <v>21180</v>
      </c>
      <c r="J40" s="27">
        <f t="shared" si="0"/>
        <v>39</v>
      </c>
    </row>
    <row r="41" spans="1:10" ht="19.5" x14ac:dyDescent="0.3">
      <c r="A41" s="28" t="s">
        <v>207</v>
      </c>
      <c r="B41" s="7" t="s">
        <v>32</v>
      </c>
      <c r="C41" s="8">
        <v>6</v>
      </c>
      <c r="D41" s="9">
        <v>41</v>
      </c>
      <c r="E41" s="9">
        <v>42</v>
      </c>
      <c r="F41" s="5">
        <f>SUM(D41+E41)</f>
        <v>83</v>
      </c>
      <c r="G41" s="52">
        <f>(F41-C41)</f>
        <v>77</v>
      </c>
      <c r="H41" s="73">
        <v>29128</v>
      </c>
      <c r="J41" s="27">
        <f t="shared" ref="J41:J51" si="1">(E41-C41*0.5)</f>
        <v>39</v>
      </c>
    </row>
    <row r="42" spans="1:10" ht="19.5" x14ac:dyDescent="0.3">
      <c r="A42" s="28" t="s">
        <v>212</v>
      </c>
      <c r="B42" s="7" t="s">
        <v>32</v>
      </c>
      <c r="C42" s="8">
        <v>3</v>
      </c>
      <c r="D42" s="9">
        <v>42</v>
      </c>
      <c r="E42" s="9">
        <v>39</v>
      </c>
      <c r="F42" s="5">
        <f>SUM(D42+E42)</f>
        <v>81</v>
      </c>
      <c r="G42" s="52">
        <f>(F42-C42)</f>
        <v>78</v>
      </c>
      <c r="H42" s="73">
        <v>22100</v>
      </c>
      <c r="J42" s="27">
        <f t="shared" si="1"/>
        <v>37.5</v>
      </c>
    </row>
    <row r="43" spans="1:10" ht="19.5" x14ac:dyDescent="0.3">
      <c r="A43" s="28" t="s">
        <v>239</v>
      </c>
      <c r="B43" s="7" t="s">
        <v>224</v>
      </c>
      <c r="C43" s="8">
        <v>9</v>
      </c>
      <c r="D43" s="9">
        <v>48</v>
      </c>
      <c r="E43" s="9">
        <v>39</v>
      </c>
      <c r="F43" s="5">
        <f>SUM(D43+E43)</f>
        <v>87</v>
      </c>
      <c r="G43" s="52">
        <f>(F43-C43)</f>
        <v>78</v>
      </c>
      <c r="H43" s="73">
        <v>23787</v>
      </c>
      <c r="J43" s="27">
        <f t="shared" si="1"/>
        <v>34.5</v>
      </c>
    </row>
    <row r="44" spans="1:10" ht="19.5" x14ac:dyDescent="0.3">
      <c r="A44" s="28" t="s">
        <v>35</v>
      </c>
      <c r="B44" s="7" t="s">
        <v>27</v>
      </c>
      <c r="C44" s="8">
        <v>3</v>
      </c>
      <c r="D44" s="9">
        <v>45</v>
      </c>
      <c r="E44" s="9">
        <v>37</v>
      </c>
      <c r="F44" s="5">
        <f>SUM(D44+E44)</f>
        <v>82</v>
      </c>
      <c r="G44" s="52">
        <f>(F44-C44)</f>
        <v>79</v>
      </c>
      <c r="H44" s="73">
        <v>27857</v>
      </c>
      <c r="J44" s="27">
        <f t="shared" si="1"/>
        <v>35.5</v>
      </c>
    </row>
    <row r="45" spans="1:10" ht="19.5" x14ac:dyDescent="0.3">
      <c r="A45" s="28" t="s">
        <v>230</v>
      </c>
      <c r="B45" s="7" t="s">
        <v>32</v>
      </c>
      <c r="C45" s="8">
        <v>7</v>
      </c>
      <c r="D45" s="9">
        <v>45</v>
      </c>
      <c r="E45" s="9">
        <v>41</v>
      </c>
      <c r="F45" s="5">
        <f>SUM(D45+E45)</f>
        <v>86</v>
      </c>
      <c r="G45" s="52">
        <f>(F45-C45)</f>
        <v>79</v>
      </c>
      <c r="H45" s="73">
        <v>27525</v>
      </c>
      <c r="J45" s="27">
        <f t="shared" si="1"/>
        <v>37.5</v>
      </c>
    </row>
    <row r="46" spans="1:10" ht="19.5" x14ac:dyDescent="0.3">
      <c r="A46" s="28" t="s">
        <v>241</v>
      </c>
      <c r="B46" s="7" t="s">
        <v>52</v>
      </c>
      <c r="C46" s="8">
        <v>9</v>
      </c>
      <c r="D46" s="9">
        <v>46</v>
      </c>
      <c r="E46" s="9">
        <v>42</v>
      </c>
      <c r="F46" s="5">
        <f>SUM(D46+E46)</f>
        <v>88</v>
      </c>
      <c r="G46" s="52">
        <f>(F46-C46)</f>
        <v>79</v>
      </c>
      <c r="H46" s="73">
        <v>19278</v>
      </c>
      <c r="J46" s="27">
        <f t="shared" si="1"/>
        <v>37.5</v>
      </c>
    </row>
    <row r="47" spans="1:10" ht="19.5" x14ac:dyDescent="0.3">
      <c r="A47" s="28" t="s">
        <v>227</v>
      </c>
      <c r="B47" s="7" t="s">
        <v>26</v>
      </c>
      <c r="C47" s="8">
        <v>7</v>
      </c>
      <c r="D47" s="9">
        <v>43</v>
      </c>
      <c r="E47" s="9">
        <v>43</v>
      </c>
      <c r="F47" s="5">
        <f>SUM(D47+E47)</f>
        <v>86</v>
      </c>
      <c r="G47" s="52">
        <f>(F47-C47)</f>
        <v>79</v>
      </c>
      <c r="H47" s="73">
        <v>33232</v>
      </c>
      <c r="J47" s="27">
        <f t="shared" si="1"/>
        <v>39.5</v>
      </c>
    </row>
    <row r="48" spans="1:10" ht="19.5" x14ac:dyDescent="0.3">
      <c r="A48" s="28" t="s">
        <v>50</v>
      </c>
      <c r="B48" s="7" t="s">
        <v>34</v>
      </c>
      <c r="C48" s="8">
        <v>5</v>
      </c>
      <c r="D48" s="9">
        <v>43</v>
      </c>
      <c r="E48" s="9">
        <v>42</v>
      </c>
      <c r="F48" s="5">
        <f>SUM(D48+E48)</f>
        <v>85</v>
      </c>
      <c r="G48" s="52">
        <f>(F48-C48)</f>
        <v>80</v>
      </c>
      <c r="H48" s="73">
        <v>21940</v>
      </c>
      <c r="J48" s="27">
        <f t="shared" si="1"/>
        <v>39.5</v>
      </c>
    </row>
    <row r="49" spans="1:10" ht="19.5" x14ac:dyDescent="0.3">
      <c r="A49" s="28" t="s">
        <v>97</v>
      </c>
      <c r="B49" s="7" t="s">
        <v>27</v>
      </c>
      <c r="C49" s="8">
        <v>9</v>
      </c>
      <c r="D49" s="9">
        <v>47</v>
      </c>
      <c r="E49" s="9">
        <v>42</v>
      </c>
      <c r="F49" s="5">
        <f>SUM(D49+E49)</f>
        <v>89</v>
      </c>
      <c r="G49" s="52">
        <f>(F49-C49)</f>
        <v>80</v>
      </c>
      <c r="H49" s="73">
        <v>31348</v>
      </c>
      <c r="J49" s="27">
        <f t="shared" si="1"/>
        <v>37.5</v>
      </c>
    </row>
    <row r="50" spans="1:10" ht="19.5" x14ac:dyDescent="0.3">
      <c r="A50" s="28" t="s">
        <v>233</v>
      </c>
      <c r="B50" s="7" t="s">
        <v>34</v>
      </c>
      <c r="C50" s="8">
        <v>7</v>
      </c>
      <c r="D50" s="9">
        <v>44</v>
      </c>
      <c r="E50" s="9">
        <v>43</v>
      </c>
      <c r="F50" s="5">
        <f>SUM(D50+E50)</f>
        <v>87</v>
      </c>
      <c r="G50" s="52">
        <f>(F50-C50)</f>
        <v>80</v>
      </c>
      <c r="H50" s="73">
        <v>24765</v>
      </c>
      <c r="J50" s="27">
        <f t="shared" si="1"/>
        <v>39.5</v>
      </c>
    </row>
    <row r="51" spans="1:10" ht="19.5" x14ac:dyDescent="0.3">
      <c r="A51" s="28" t="s">
        <v>48</v>
      </c>
      <c r="B51" s="7" t="s">
        <v>27</v>
      </c>
      <c r="C51" s="8">
        <v>5</v>
      </c>
      <c r="D51" s="9">
        <v>43</v>
      </c>
      <c r="E51" s="9">
        <v>43</v>
      </c>
      <c r="F51" s="5">
        <f>SUM(D51+E51)</f>
        <v>86</v>
      </c>
      <c r="G51" s="52">
        <f>(F51-C51)</f>
        <v>81</v>
      </c>
      <c r="H51" s="73">
        <v>31329</v>
      </c>
      <c r="J51" s="27">
        <f t="shared" si="1"/>
        <v>40.5</v>
      </c>
    </row>
    <row r="52" spans="1:10" ht="19.5" x14ac:dyDescent="0.3">
      <c r="A52" s="28" t="s">
        <v>235</v>
      </c>
      <c r="B52" s="7" t="s">
        <v>32</v>
      </c>
      <c r="C52" s="8">
        <v>8</v>
      </c>
      <c r="D52" s="9">
        <v>48</v>
      </c>
      <c r="E52" s="9">
        <v>42</v>
      </c>
      <c r="F52" s="5">
        <f>SUM(D52+E52)</f>
        <v>90</v>
      </c>
      <c r="G52" s="52">
        <f>(F52-C52)</f>
        <v>82</v>
      </c>
      <c r="H52" s="73">
        <v>25753</v>
      </c>
      <c r="J52" s="27">
        <f t="shared" ref="J52:J65" si="2">(E52-C52*0.5)</f>
        <v>38</v>
      </c>
    </row>
    <row r="53" spans="1:10" ht="19.5" x14ac:dyDescent="0.3">
      <c r="A53" s="28" t="s">
        <v>238</v>
      </c>
      <c r="B53" s="7" t="s">
        <v>32</v>
      </c>
      <c r="C53" s="8">
        <v>9</v>
      </c>
      <c r="D53" s="9">
        <v>45</v>
      </c>
      <c r="E53" s="9">
        <v>46</v>
      </c>
      <c r="F53" s="5">
        <f>SUM(D53+E53)</f>
        <v>91</v>
      </c>
      <c r="G53" s="52">
        <f>(F53-C53)</f>
        <v>82</v>
      </c>
      <c r="H53" s="73">
        <v>23539</v>
      </c>
      <c r="J53" s="27">
        <f t="shared" si="2"/>
        <v>41.5</v>
      </c>
    </row>
    <row r="54" spans="1:10" ht="19.5" x14ac:dyDescent="0.3">
      <c r="A54" s="28" t="s">
        <v>216</v>
      </c>
      <c r="B54" s="7" t="s">
        <v>214</v>
      </c>
      <c r="C54" s="8">
        <v>5</v>
      </c>
      <c r="D54" s="9">
        <v>45</v>
      </c>
      <c r="E54" s="9">
        <v>43</v>
      </c>
      <c r="F54" s="5">
        <f>SUM(D54+E54)</f>
        <v>88</v>
      </c>
      <c r="G54" s="52">
        <f>(F54-C54)</f>
        <v>83</v>
      </c>
      <c r="H54" s="73">
        <v>26705</v>
      </c>
      <c r="J54" s="27">
        <f t="shared" si="2"/>
        <v>40.5</v>
      </c>
    </row>
    <row r="55" spans="1:10" ht="19.5" x14ac:dyDescent="0.3">
      <c r="A55" s="28" t="s">
        <v>104</v>
      </c>
      <c r="B55" s="7" t="s">
        <v>32</v>
      </c>
      <c r="C55" s="8">
        <v>4</v>
      </c>
      <c r="D55" s="9">
        <v>48</v>
      </c>
      <c r="E55" s="9">
        <v>41</v>
      </c>
      <c r="F55" s="5">
        <f>SUM(D55+E55)</f>
        <v>89</v>
      </c>
      <c r="G55" s="52">
        <f>(F55-C55)</f>
        <v>85</v>
      </c>
      <c r="H55" s="73">
        <v>21943</v>
      </c>
      <c r="J55" s="27">
        <f t="shared" si="2"/>
        <v>39</v>
      </c>
    </row>
    <row r="56" spans="1:10" ht="19.5" x14ac:dyDescent="0.3">
      <c r="A56" s="28" t="s">
        <v>225</v>
      </c>
      <c r="B56" s="7" t="s">
        <v>28</v>
      </c>
      <c r="C56" s="8">
        <v>7</v>
      </c>
      <c r="D56" s="9">
        <v>49</v>
      </c>
      <c r="E56" s="9">
        <v>44</v>
      </c>
      <c r="F56" s="5">
        <f>SUM(D56+E56)</f>
        <v>93</v>
      </c>
      <c r="G56" s="52">
        <f>(F56-C56)</f>
        <v>86</v>
      </c>
      <c r="H56" s="73">
        <v>26159</v>
      </c>
      <c r="J56" s="27">
        <f t="shared" si="2"/>
        <v>40.5</v>
      </c>
    </row>
    <row r="57" spans="1:10" ht="19.5" x14ac:dyDescent="0.3">
      <c r="A57" s="76" t="s">
        <v>155</v>
      </c>
      <c r="B57" s="7" t="s">
        <v>34</v>
      </c>
      <c r="C57" s="8">
        <v>9</v>
      </c>
      <c r="D57" s="77" t="s">
        <v>12</v>
      </c>
      <c r="E57" s="77" t="s">
        <v>12</v>
      </c>
      <c r="F57" s="78" t="s">
        <v>12</v>
      </c>
      <c r="G57" s="79" t="s">
        <v>12</v>
      </c>
      <c r="H57" s="73">
        <v>19295</v>
      </c>
    </row>
    <row r="58" spans="1:10" ht="19.5" x14ac:dyDescent="0.3">
      <c r="A58" s="76" t="s">
        <v>76</v>
      </c>
      <c r="B58" s="7" t="s">
        <v>32</v>
      </c>
      <c r="C58" s="8">
        <v>9</v>
      </c>
      <c r="D58" s="77" t="s">
        <v>12</v>
      </c>
      <c r="E58" s="77" t="s">
        <v>12</v>
      </c>
      <c r="F58" s="78" t="s">
        <v>12</v>
      </c>
      <c r="G58" s="79" t="s">
        <v>12</v>
      </c>
      <c r="H58" s="73">
        <v>32161</v>
      </c>
    </row>
    <row r="59" spans="1:10" ht="19.5" x14ac:dyDescent="0.3">
      <c r="A59" s="28" t="s">
        <v>197</v>
      </c>
      <c r="B59" s="7" t="s">
        <v>32</v>
      </c>
      <c r="C59" s="8">
        <v>8</v>
      </c>
      <c r="D59" s="9" t="s">
        <v>5</v>
      </c>
      <c r="E59" s="9" t="s">
        <v>313</v>
      </c>
      <c r="F59" s="5" t="s">
        <v>314</v>
      </c>
      <c r="G59" s="79" t="s">
        <v>12</v>
      </c>
      <c r="H59" s="73">
        <v>18177</v>
      </c>
    </row>
    <row r="60" spans="1:10" ht="19.5" x14ac:dyDescent="0.3">
      <c r="A60" s="28" t="s">
        <v>234</v>
      </c>
      <c r="B60" s="7" t="s">
        <v>32</v>
      </c>
      <c r="C60" s="8">
        <v>8</v>
      </c>
      <c r="D60" s="9" t="s">
        <v>5</v>
      </c>
      <c r="E60" s="9" t="s">
        <v>313</v>
      </c>
      <c r="F60" s="5" t="s">
        <v>314</v>
      </c>
      <c r="G60" s="79" t="s">
        <v>12</v>
      </c>
      <c r="H60" s="73">
        <v>27472</v>
      </c>
    </row>
    <row r="61" spans="1:10" ht="19.5" x14ac:dyDescent="0.3">
      <c r="A61" s="28" t="s">
        <v>236</v>
      </c>
      <c r="B61" s="7" t="s">
        <v>224</v>
      </c>
      <c r="C61" s="8">
        <v>8</v>
      </c>
      <c r="D61" s="9" t="s">
        <v>5</v>
      </c>
      <c r="E61" s="9" t="s">
        <v>313</v>
      </c>
      <c r="F61" s="5" t="s">
        <v>314</v>
      </c>
      <c r="G61" s="79" t="s">
        <v>12</v>
      </c>
      <c r="H61" s="73">
        <v>27756</v>
      </c>
    </row>
    <row r="62" spans="1:10" ht="19.5" x14ac:dyDescent="0.3">
      <c r="A62" s="28" t="s">
        <v>174</v>
      </c>
      <c r="B62" s="7" t="s">
        <v>29</v>
      </c>
      <c r="C62" s="8">
        <v>8</v>
      </c>
      <c r="D62" s="9" t="s">
        <v>5</v>
      </c>
      <c r="E62" s="9" t="s">
        <v>313</v>
      </c>
      <c r="F62" s="5" t="s">
        <v>314</v>
      </c>
      <c r="G62" s="79" t="s">
        <v>12</v>
      </c>
      <c r="H62" s="73">
        <v>22853</v>
      </c>
    </row>
    <row r="63" spans="1:10" ht="19.5" x14ac:dyDescent="0.3">
      <c r="A63" s="28" t="s">
        <v>165</v>
      </c>
      <c r="B63" s="7" t="s">
        <v>27</v>
      </c>
      <c r="C63" s="8">
        <v>7</v>
      </c>
      <c r="D63" s="9" t="s">
        <v>5</v>
      </c>
      <c r="E63" s="9" t="s">
        <v>313</v>
      </c>
      <c r="F63" s="5" t="s">
        <v>314</v>
      </c>
      <c r="G63" s="79" t="s">
        <v>12</v>
      </c>
      <c r="H63" s="73">
        <v>20847</v>
      </c>
    </row>
    <row r="64" spans="1:10" ht="19.5" x14ac:dyDescent="0.3">
      <c r="A64" s="28" t="s">
        <v>309</v>
      </c>
      <c r="B64" s="7" t="s">
        <v>32</v>
      </c>
      <c r="C64" s="8">
        <v>7</v>
      </c>
      <c r="D64" s="9" t="s">
        <v>5</v>
      </c>
      <c r="E64" s="9" t="s">
        <v>313</v>
      </c>
      <c r="F64" s="5" t="s">
        <v>314</v>
      </c>
      <c r="G64" s="79" t="s">
        <v>12</v>
      </c>
      <c r="H64" s="73">
        <v>31164</v>
      </c>
    </row>
    <row r="65" spans="1:8" ht="19.5" x14ac:dyDescent="0.3">
      <c r="A65" s="28" t="s">
        <v>223</v>
      </c>
      <c r="B65" s="7" t="s">
        <v>26</v>
      </c>
      <c r="C65" s="8">
        <v>6</v>
      </c>
      <c r="D65" s="9" t="s">
        <v>5</v>
      </c>
      <c r="E65" s="9" t="s">
        <v>313</v>
      </c>
      <c r="F65" s="5" t="s">
        <v>314</v>
      </c>
      <c r="G65" s="79" t="s">
        <v>12</v>
      </c>
      <c r="H65" s="73">
        <v>24944</v>
      </c>
    </row>
    <row r="66" spans="1:8" ht="20.25" thickBot="1" x14ac:dyDescent="0.35">
      <c r="A66" s="112" t="s">
        <v>107</v>
      </c>
      <c r="B66" s="113" t="s">
        <v>34</v>
      </c>
      <c r="C66" s="114">
        <v>6</v>
      </c>
      <c r="D66" s="115" t="s">
        <v>5</v>
      </c>
      <c r="E66" s="115" t="s">
        <v>313</v>
      </c>
      <c r="F66" s="116" t="s">
        <v>314</v>
      </c>
      <c r="G66" s="117" t="s">
        <v>12</v>
      </c>
      <c r="H66" s="118">
        <v>21493</v>
      </c>
    </row>
  </sheetData>
  <sortState ref="A10:I66">
    <sortCondition ref="G10:G66"/>
    <sortCondition ref="E10:E66"/>
    <sortCondition ref="D10:D66"/>
  </sortState>
  <mergeCells count="9">
    <mergeCell ref="L7:X7"/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zoomScale="70" zoomScaleNormal="70" workbookViewId="0">
      <selection sqref="A1:G1"/>
    </sheetView>
  </sheetViews>
  <sheetFormatPr baseColWidth="10" defaultRowHeight="18.75" x14ac:dyDescent="0.2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1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34" width="11.42578125" style="1" customWidth="1"/>
    <col min="35" max="16384" width="11.42578125" style="1"/>
  </cols>
  <sheetData>
    <row r="1" spans="1:24" ht="30.75" x14ac:dyDescent="0.4">
      <c r="A1" s="86" t="s">
        <v>7</v>
      </c>
      <c r="B1" s="86"/>
      <c r="C1" s="86"/>
      <c r="D1" s="86"/>
      <c r="E1" s="86"/>
      <c r="F1" s="86"/>
      <c r="G1" s="86"/>
    </row>
    <row r="2" spans="1:24" ht="30.75" x14ac:dyDescent="0.4">
      <c r="A2" s="86" t="s">
        <v>8</v>
      </c>
      <c r="B2" s="86"/>
      <c r="C2" s="86"/>
      <c r="D2" s="86"/>
      <c r="E2" s="86"/>
      <c r="F2" s="86"/>
      <c r="G2" s="86"/>
    </row>
    <row r="3" spans="1:24" ht="25.5" x14ac:dyDescent="0.35">
      <c r="A3" s="89" t="str">
        <f>'CAB 0-9'!A3:G3</f>
        <v>NECOCHEA</v>
      </c>
      <c r="B3" s="89"/>
      <c r="C3" s="89"/>
      <c r="D3" s="89"/>
      <c r="E3" s="89"/>
      <c r="F3" s="89"/>
      <c r="G3" s="89"/>
    </row>
    <row r="4" spans="1:24" ht="25.5" x14ac:dyDescent="0.35">
      <c r="A4" s="89" t="str">
        <f>'CAB 0-9'!A4:G4</f>
        <v>GOLF CLUB</v>
      </c>
      <c r="B4" s="89"/>
      <c r="C4" s="89"/>
      <c r="D4" s="89"/>
      <c r="E4" s="89"/>
      <c r="F4" s="89"/>
      <c r="G4" s="89"/>
    </row>
    <row r="5" spans="1:24" ht="20.25" x14ac:dyDescent="0.3">
      <c r="A5" s="87" t="str">
        <f>'CAB 0-9'!A5:G5</f>
        <v>1° FECHA DE MAYORES</v>
      </c>
      <c r="B5" s="87"/>
      <c r="C5" s="87"/>
      <c r="D5" s="87"/>
      <c r="E5" s="87"/>
      <c r="F5" s="87"/>
      <c r="G5" s="87"/>
    </row>
    <row r="6" spans="1:24" ht="19.5" x14ac:dyDescent="0.3">
      <c r="A6" s="88" t="s">
        <v>6</v>
      </c>
      <c r="B6" s="88"/>
      <c r="C6" s="88"/>
      <c r="D6" s="88"/>
      <c r="E6" s="88"/>
      <c r="F6" s="88"/>
      <c r="G6" s="88"/>
    </row>
    <row r="7" spans="1:24" ht="20.25" thickBot="1" x14ac:dyDescent="0.35">
      <c r="A7" s="91" t="str">
        <f>'CAB 0-9'!A7:E7</f>
        <v>SABADO 06 DE MAYO DE 2017</v>
      </c>
      <c r="B7" s="91"/>
      <c r="C7" s="91"/>
      <c r="D7" s="91"/>
      <c r="E7" s="91"/>
      <c r="F7" s="91"/>
      <c r="G7" s="91"/>
      <c r="H7" s="25"/>
    </row>
    <row r="8" spans="1:24" ht="20.25" thickBot="1" x14ac:dyDescent="0.35">
      <c r="A8" s="83" t="s">
        <v>10</v>
      </c>
      <c r="B8" s="84"/>
      <c r="C8" s="84"/>
      <c r="D8" s="84"/>
      <c r="E8" s="84"/>
      <c r="F8" s="84"/>
      <c r="G8" s="85"/>
    </row>
    <row r="9" spans="1:24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8" t="s">
        <v>19</v>
      </c>
      <c r="J9" s="26" t="s">
        <v>20</v>
      </c>
    </row>
    <row r="10" spans="1:24" ht="20.25" thickBot="1" x14ac:dyDescent="0.35">
      <c r="A10" s="28" t="s">
        <v>255</v>
      </c>
      <c r="B10" s="7" t="s">
        <v>72</v>
      </c>
      <c r="C10" s="8">
        <v>12</v>
      </c>
      <c r="D10" s="9">
        <v>42</v>
      </c>
      <c r="E10" s="9">
        <v>40</v>
      </c>
      <c r="F10" s="5">
        <f>SUM(D10+E10)</f>
        <v>82</v>
      </c>
      <c r="G10" s="52">
        <f>(F10-C10)</f>
        <v>70</v>
      </c>
      <c r="H10" s="73">
        <v>20025</v>
      </c>
      <c r="J10" s="27">
        <f>(E10-C10*0.5)</f>
        <v>34</v>
      </c>
    </row>
    <row r="11" spans="1:24" ht="20.25" thickBot="1" x14ac:dyDescent="0.35">
      <c r="A11" s="28" t="s">
        <v>243</v>
      </c>
      <c r="B11" s="7" t="s">
        <v>26</v>
      </c>
      <c r="C11" s="8">
        <v>10</v>
      </c>
      <c r="D11" s="9">
        <v>45</v>
      </c>
      <c r="E11" s="9">
        <v>37</v>
      </c>
      <c r="F11" s="5">
        <f>SUM(D11+E11)</f>
        <v>82</v>
      </c>
      <c r="G11" s="52">
        <f>(F11-C11)</f>
        <v>72</v>
      </c>
      <c r="H11" s="73">
        <v>21345</v>
      </c>
      <c r="J11" s="27">
        <f t="shared" ref="J11:J52" si="0">(E11-C11*0.5)</f>
        <v>32</v>
      </c>
      <c r="M11" s="2"/>
      <c r="N11" s="2"/>
      <c r="O11" s="2"/>
      <c r="P11" s="2"/>
      <c r="Q11" s="2"/>
      <c r="R11" s="2"/>
      <c r="S11" s="2"/>
      <c r="T11" s="2"/>
      <c r="U11" s="2"/>
      <c r="V11" s="32" t="s">
        <v>21</v>
      </c>
      <c r="W11" s="29" t="s">
        <v>22</v>
      </c>
      <c r="X11" s="29" t="s">
        <v>23</v>
      </c>
    </row>
    <row r="12" spans="1:24" ht="19.5" x14ac:dyDescent="0.3">
      <c r="A12" s="28" t="s">
        <v>237</v>
      </c>
      <c r="B12" s="7" t="s">
        <v>31</v>
      </c>
      <c r="C12" s="8">
        <v>11</v>
      </c>
      <c r="D12" s="9">
        <v>40</v>
      </c>
      <c r="E12" s="9">
        <v>43</v>
      </c>
      <c r="F12" s="5">
        <f>SUM(D12+E12)</f>
        <v>83</v>
      </c>
      <c r="G12" s="52">
        <f>(F12-C12)</f>
        <v>72</v>
      </c>
      <c r="H12" s="73">
        <v>28264</v>
      </c>
      <c r="J12" s="27">
        <f t="shared" si="0"/>
        <v>37.5</v>
      </c>
      <c r="L12" s="39"/>
      <c r="M12" s="33"/>
      <c r="N12" s="33"/>
      <c r="O12" s="33"/>
      <c r="P12" s="33"/>
      <c r="Q12" s="33"/>
      <c r="R12" s="33"/>
      <c r="S12" s="33"/>
      <c r="T12" s="33"/>
      <c r="U12" s="40"/>
      <c r="V12" s="46">
        <f>SUM(M12:U12)-C12*0.5</f>
        <v>-5.5</v>
      </c>
      <c r="W12" s="43">
        <f>SUM(P12:U12)-C12*0.33</f>
        <v>-3.6300000000000003</v>
      </c>
      <c r="X12" s="44">
        <f>SUM(S12:U12)-C12*0.166</f>
        <v>-1.8260000000000001</v>
      </c>
    </row>
    <row r="13" spans="1:24" ht="20.25" thickBot="1" x14ac:dyDescent="0.35">
      <c r="A13" s="28" t="s">
        <v>274</v>
      </c>
      <c r="B13" s="7" t="s">
        <v>32</v>
      </c>
      <c r="C13" s="8">
        <v>16</v>
      </c>
      <c r="D13" s="9">
        <v>41</v>
      </c>
      <c r="E13" s="9">
        <v>47</v>
      </c>
      <c r="F13" s="5">
        <f>SUM(D13+E13)</f>
        <v>88</v>
      </c>
      <c r="G13" s="52">
        <f>(F13-C13)</f>
        <v>72</v>
      </c>
      <c r="H13" s="73">
        <v>25046</v>
      </c>
      <c r="J13" s="27">
        <f t="shared" si="0"/>
        <v>39</v>
      </c>
      <c r="L13" s="41"/>
      <c r="M13" s="30"/>
      <c r="N13" s="30"/>
      <c r="O13" s="30"/>
      <c r="P13" s="30"/>
      <c r="Q13" s="30"/>
      <c r="R13" s="30"/>
      <c r="S13" s="30"/>
      <c r="T13" s="30"/>
      <c r="U13" s="31"/>
      <c r="V13" s="47">
        <f>SUM(M13:U13)-C13*0.5</f>
        <v>-8</v>
      </c>
      <c r="W13" s="34">
        <f>SUM(P13:U13)-C13*0.33</f>
        <v>-5.28</v>
      </c>
      <c r="X13" s="45">
        <f>SUM(S13:U13)-C13*0.166</f>
        <v>-2.6560000000000001</v>
      </c>
    </row>
    <row r="14" spans="1:24" ht="19.5" x14ac:dyDescent="0.3">
      <c r="A14" s="28" t="s">
        <v>256</v>
      </c>
      <c r="B14" s="7" t="s">
        <v>32</v>
      </c>
      <c r="C14" s="8">
        <v>12</v>
      </c>
      <c r="D14" s="9">
        <v>47</v>
      </c>
      <c r="E14" s="9">
        <v>39</v>
      </c>
      <c r="F14" s="5">
        <f>SUM(D14+E14)</f>
        <v>86</v>
      </c>
      <c r="G14" s="52">
        <f>(F14-C14)</f>
        <v>74</v>
      </c>
      <c r="H14" s="73">
        <v>26973</v>
      </c>
      <c r="J14" s="27">
        <f t="shared" si="0"/>
        <v>33</v>
      </c>
    </row>
    <row r="15" spans="1:24" ht="19.5" x14ac:dyDescent="0.3">
      <c r="A15" s="28" t="s">
        <v>260</v>
      </c>
      <c r="B15" s="7" t="s">
        <v>26</v>
      </c>
      <c r="C15" s="8">
        <v>13</v>
      </c>
      <c r="D15" s="9">
        <v>47</v>
      </c>
      <c r="E15" s="9">
        <v>40</v>
      </c>
      <c r="F15" s="5">
        <f>SUM(D15+E15)</f>
        <v>87</v>
      </c>
      <c r="G15" s="52">
        <f>(F15-C15)</f>
        <v>74</v>
      </c>
      <c r="H15" s="73">
        <v>27724</v>
      </c>
      <c r="J15" s="27">
        <f t="shared" si="0"/>
        <v>33.5</v>
      </c>
    </row>
    <row r="16" spans="1:24" ht="19.5" x14ac:dyDescent="0.3">
      <c r="A16" s="28" t="s">
        <v>244</v>
      </c>
      <c r="B16" s="7" t="s">
        <v>29</v>
      </c>
      <c r="C16" s="8">
        <v>10</v>
      </c>
      <c r="D16" s="9">
        <v>43</v>
      </c>
      <c r="E16" s="9">
        <v>41</v>
      </c>
      <c r="F16" s="5">
        <f>SUM(D16+E16)</f>
        <v>84</v>
      </c>
      <c r="G16" s="52">
        <f>(F16-C16)</f>
        <v>74</v>
      </c>
      <c r="H16" s="73">
        <v>29104</v>
      </c>
      <c r="J16" s="27">
        <f t="shared" si="0"/>
        <v>36</v>
      </c>
    </row>
    <row r="17" spans="1:10" ht="19.5" x14ac:dyDescent="0.3">
      <c r="A17" s="28" t="s">
        <v>264</v>
      </c>
      <c r="B17" s="7" t="s">
        <v>32</v>
      </c>
      <c r="C17" s="8">
        <v>14</v>
      </c>
      <c r="D17" s="9">
        <v>43</v>
      </c>
      <c r="E17" s="9">
        <v>45</v>
      </c>
      <c r="F17" s="5">
        <f>SUM(D17+E17)</f>
        <v>88</v>
      </c>
      <c r="G17" s="52">
        <f>(F17-C17)</f>
        <v>74</v>
      </c>
      <c r="H17" s="73">
        <v>20968</v>
      </c>
      <c r="J17" s="27">
        <f t="shared" si="0"/>
        <v>38</v>
      </c>
    </row>
    <row r="18" spans="1:10" ht="19.5" x14ac:dyDescent="0.3">
      <c r="A18" s="28" t="s">
        <v>268</v>
      </c>
      <c r="B18" s="7" t="s">
        <v>31</v>
      </c>
      <c r="C18" s="8">
        <v>15</v>
      </c>
      <c r="D18" s="9">
        <v>47</v>
      </c>
      <c r="E18" s="9">
        <v>43</v>
      </c>
      <c r="F18" s="5">
        <f>SUM(D18+E18)</f>
        <v>90</v>
      </c>
      <c r="G18" s="52">
        <f>(F18-C18)</f>
        <v>75</v>
      </c>
      <c r="H18" s="73">
        <v>19578</v>
      </c>
      <c r="J18" s="27">
        <f t="shared" si="0"/>
        <v>35.5</v>
      </c>
    </row>
    <row r="19" spans="1:10" ht="19.5" x14ac:dyDescent="0.3">
      <c r="A19" s="28" t="s">
        <v>263</v>
      </c>
      <c r="B19" s="7" t="s">
        <v>26</v>
      </c>
      <c r="C19" s="8">
        <v>14</v>
      </c>
      <c r="D19" s="9">
        <v>45</v>
      </c>
      <c r="E19" s="9">
        <v>44</v>
      </c>
      <c r="F19" s="5">
        <f>SUM(D19+E19)</f>
        <v>89</v>
      </c>
      <c r="G19" s="52">
        <f>(F19-C19)</f>
        <v>75</v>
      </c>
      <c r="H19" s="73">
        <v>18816</v>
      </c>
      <c r="J19" s="27">
        <f t="shared" si="0"/>
        <v>37</v>
      </c>
    </row>
    <row r="20" spans="1:10" ht="19.5" x14ac:dyDescent="0.3">
      <c r="A20" s="28" t="s">
        <v>269</v>
      </c>
      <c r="B20" s="7" t="s">
        <v>32</v>
      </c>
      <c r="C20" s="8">
        <v>15</v>
      </c>
      <c r="D20" s="9">
        <v>46</v>
      </c>
      <c r="E20" s="9">
        <v>44</v>
      </c>
      <c r="F20" s="5">
        <f>SUM(D20+E20)</f>
        <v>90</v>
      </c>
      <c r="G20" s="52">
        <f>(F20-C20)</f>
        <v>75</v>
      </c>
      <c r="H20" s="73">
        <v>24749</v>
      </c>
      <c r="J20" s="27">
        <f t="shared" si="0"/>
        <v>36.5</v>
      </c>
    </row>
    <row r="21" spans="1:10" ht="19.5" x14ac:dyDescent="0.3">
      <c r="A21" s="28" t="s">
        <v>254</v>
      </c>
      <c r="B21" s="7" t="s">
        <v>72</v>
      </c>
      <c r="C21" s="8">
        <v>12</v>
      </c>
      <c r="D21" s="9">
        <v>47</v>
      </c>
      <c r="E21" s="9">
        <v>41</v>
      </c>
      <c r="F21" s="5">
        <f>SUM(D21+E21)</f>
        <v>88</v>
      </c>
      <c r="G21" s="52">
        <f>(F21-C21)</f>
        <v>76</v>
      </c>
      <c r="H21" s="73">
        <v>26980</v>
      </c>
      <c r="J21" s="27">
        <f t="shared" si="0"/>
        <v>35</v>
      </c>
    </row>
    <row r="22" spans="1:10" ht="19.5" x14ac:dyDescent="0.3">
      <c r="A22" s="28" t="s">
        <v>249</v>
      </c>
      <c r="B22" s="7" t="s">
        <v>27</v>
      </c>
      <c r="C22" s="8">
        <v>11</v>
      </c>
      <c r="D22" s="9">
        <v>45</v>
      </c>
      <c r="E22" s="9">
        <v>42</v>
      </c>
      <c r="F22" s="5">
        <f>SUM(D22+E22)</f>
        <v>87</v>
      </c>
      <c r="G22" s="52">
        <f>(F22-C22)</f>
        <v>76</v>
      </c>
      <c r="H22" s="73">
        <v>25092</v>
      </c>
      <c r="J22" s="27">
        <f t="shared" si="0"/>
        <v>36.5</v>
      </c>
    </row>
    <row r="23" spans="1:10" ht="19.5" x14ac:dyDescent="0.3">
      <c r="A23" s="28" t="s">
        <v>261</v>
      </c>
      <c r="B23" s="7" t="s">
        <v>34</v>
      </c>
      <c r="C23" s="8">
        <v>13</v>
      </c>
      <c r="D23" s="9">
        <v>46</v>
      </c>
      <c r="E23" s="9">
        <v>43</v>
      </c>
      <c r="F23" s="5">
        <f>SUM(D23+E23)</f>
        <v>89</v>
      </c>
      <c r="G23" s="52">
        <f>(F23-C23)</f>
        <v>76</v>
      </c>
      <c r="H23" s="73">
        <v>22263</v>
      </c>
      <c r="J23" s="27">
        <f t="shared" si="0"/>
        <v>36.5</v>
      </c>
    </row>
    <row r="24" spans="1:10" ht="19.5" x14ac:dyDescent="0.3">
      <c r="A24" s="28" t="s">
        <v>246</v>
      </c>
      <c r="B24" s="7" t="s">
        <v>72</v>
      </c>
      <c r="C24" s="8">
        <v>10</v>
      </c>
      <c r="D24" s="9">
        <v>48</v>
      </c>
      <c r="E24" s="9">
        <v>39</v>
      </c>
      <c r="F24" s="5">
        <f>SUM(D24+E24)</f>
        <v>87</v>
      </c>
      <c r="G24" s="52">
        <f>(F24-C24)</f>
        <v>77</v>
      </c>
      <c r="H24" s="73">
        <v>28111</v>
      </c>
      <c r="J24" s="27">
        <f t="shared" si="0"/>
        <v>34</v>
      </c>
    </row>
    <row r="25" spans="1:10" ht="19.5" x14ac:dyDescent="0.3">
      <c r="A25" s="28" t="s">
        <v>265</v>
      </c>
      <c r="B25" s="7" t="s">
        <v>34</v>
      </c>
      <c r="C25" s="8">
        <v>14</v>
      </c>
      <c r="D25" s="9">
        <v>48</v>
      </c>
      <c r="E25" s="9">
        <v>43</v>
      </c>
      <c r="F25" s="5">
        <f>SUM(D25+E25)</f>
        <v>91</v>
      </c>
      <c r="G25" s="52">
        <f>(F25-C25)</f>
        <v>77</v>
      </c>
      <c r="H25" s="73">
        <v>18731</v>
      </c>
      <c r="J25" s="27">
        <f t="shared" si="0"/>
        <v>36</v>
      </c>
    </row>
    <row r="26" spans="1:10" ht="19.5" x14ac:dyDescent="0.3">
      <c r="A26" s="28" t="s">
        <v>245</v>
      </c>
      <c r="B26" s="7" t="s">
        <v>29</v>
      </c>
      <c r="C26" s="8">
        <v>10</v>
      </c>
      <c r="D26" s="9">
        <v>43</v>
      </c>
      <c r="E26" s="9">
        <v>44</v>
      </c>
      <c r="F26" s="5">
        <f>SUM(D26+E26)</f>
        <v>87</v>
      </c>
      <c r="G26" s="52">
        <f>(F26-C26)</f>
        <v>77</v>
      </c>
      <c r="H26" s="73">
        <v>23270</v>
      </c>
      <c r="J26" s="27">
        <f t="shared" si="0"/>
        <v>39</v>
      </c>
    </row>
    <row r="27" spans="1:10" ht="19.5" x14ac:dyDescent="0.3">
      <c r="A27" s="28" t="s">
        <v>259</v>
      </c>
      <c r="B27" s="7" t="s">
        <v>31</v>
      </c>
      <c r="C27" s="8">
        <v>13</v>
      </c>
      <c r="D27" s="9">
        <v>46</v>
      </c>
      <c r="E27" s="9">
        <v>44</v>
      </c>
      <c r="F27" s="5">
        <f>SUM(D27+E27)</f>
        <v>90</v>
      </c>
      <c r="G27" s="52">
        <f>(F27-C27)</f>
        <v>77</v>
      </c>
      <c r="H27" s="73">
        <v>27933</v>
      </c>
      <c r="J27" s="27">
        <f t="shared" si="0"/>
        <v>37.5</v>
      </c>
    </row>
    <row r="28" spans="1:10" ht="19.5" x14ac:dyDescent="0.3">
      <c r="A28" s="28" t="s">
        <v>273</v>
      </c>
      <c r="B28" s="7" t="s">
        <v>32</v>
      </c>
      <c r="C28" s="8">
        <v>16</v>
      </c>
      <c r="D28" s="9">
        <v>49</v>
      </c>
      <c r="E28" s="9">
        <v>44</v>
      </c>
      <c r="F28" s="5">
        <f>SUM(D28+E28)</f>
        <v>93</v>
      </c>
      <c r="G28" s="52">
        <f>(F28-C28)</f>
        <v>77</v>
      </c>
      <c r="H28" s="73">
        <v>20493</v>
      </c>
      <c r="J28" s="27">
        <f t="shared" si="0"/>
        <v>36</v>
      </c>
    </row>
    <row r="29" spans="1:10" ht="19.5" x14ac:dyDescent="0.3">
      <c r="A29" s="28" t="s">
        <v>202</v>
      </c>
      <c r="B29" s="7" t="s">
        <v>32</v>
      </c>
      <c r="C29" s="8">
        <v>13</v>
      </c>
      <c r="D29" s="9">
        <v>52</v>
      </c>
      <c r="E29" s="9">
        <v>39</v>
      </c>
      <c r="F29" s="5">
        <f>SUM(D29+E29)</f>
        <v>91</v>
      </c>
      <c r="G29" s="52">
        <f>(F29-C29)</f>
        <v>78</v>
      </c>
      <c r="H29" s="73">
        <v>20406</v>
      </c>
      <c r="J29" s="27">
        <f t="shared" si="0"/>
        <v>32.5</v>
      </c>
    </row>
    <row r="30" spans="1:10" ht="19.5" x14ac:dyDescent="0.3">
      <c r="A30" s="28" t="s">
        <v>248</v>
      </c>
      <c r="B30" s="7" t="s">
        <v>32</v>
      </c>
      <c r="C30" s="8">
        <v>11</v>
      </c>
      <c r="D30" s="9">
        <v>42</v>
      </c>
      <c r="E30" s="9">
        <v>47</v>
      </c>
      <c r="F30" s="5">
        <f>SUM(D30+E30)</f>
        <v>89</v>
      </c>
      <c r="G30" s="52">
        <f>(F30-C30)</f>
        <v>78</v>
      </c>
      <c r="H30" s="73">
        <v>25118</v>
      </c>
      <c r="J30" s="27">
        <f t="shared" si="0"/>
        <v>41.5</v>
      </c>
    </row>
    <row r="31" spans="1:10" ht="19.5" x14ac:dyDescent="0.3">
      <c r="A31" s="28" t="s">
        <v>271</v>
      </c>
      <c r="B31" s="7" t="s">
        <v>72</v>
      </c>
      <c r="C31" s="8">
        <v>15</v>
      </c>
      <c r="D31" s="9">
        <v>50</v>
      </c>
      <c r="E31" s="9">
        <v>44</v>
      </c>
      <c r="F31" s="5">
        <f>SUM(D31+E31)</f>
        <v>94</v>
      </c>
      <c r="G31" s="52">
        <f>(F31-C31)</f>
        <v>79</v>
      </c>
      <c r="H31" s="73">
        <v>23141</v>
      </c>
      <c r="J31" s="27">
        <f t="shared" si="0"/>
        <v>36.5</v>
      </c>
    </row>
    <row r="32" spans="1:10" ht="19.5" x14ac:dyDescent="0.3">
      <c r="A32" s="28" t="s">
        <v>262</v>
      </c>
      <c r="B32" s="7" t="s">
        <v>27</v>
      </c>
      <c r="C32" s="8">
        <v>13</v>
      </c>
      <c r="D32" s="9">
        <v>47</v>
      </c>
      <c r="E32" s="9">
        <v>45</v>
      </c>
      <c r="F32" s="5">
        <f>SUM(D32+E32)</f>
        <v>92</v>
      </c>
      <c r="G32" s="52">
        <f>(F32-C32)</f>
        <v>79</v>
      </c>
      <c r="H32" s="73">
        <v>23542</v>
      </c>
      <c r="J32" s="27">
        <f t="shared" si="0"/>
        <v>38.5</v>
      </c>
    </row>
    <row r="33" spans="1:10" ht="19.5" x14ac:dyDescent="0.3">
      <c r="A33" s="28" t="s">
        <v>257</v>
      </c>
      <c r="B33" s="7" t="s">
        <v>214</v>
      </c>
      <c r="C33" s="8">
        <v>12</v>
      </c>
      <c r="D33" s="9">
        <v>45</v>
      </c>
      <c r="E33" s="9">
        <v>46</v>
      </c>
      <c r="F33" s="5">
        <f>SUM(D33+E33)</f>
        <v>91</v>
      </c>
      <c r="G33" s="52">
        <f>(F33-C33)</f>
        <v>79</v>
      </c>
      <c r="H33" s="73">
        <v>23280</v>
      </c>
      <c r="J33" s="27">
        <f t="shared" si="0"/>
        <v>40</v>
      </c>
    </row>
    <row r="34" spans="1:10" ht="19.5" x14ac:dyDescent="0.3">
      <c r="A34" s="28" t="s">
        <v>79</v>
      </c>
      <c r="B34" s="7" t="s">
        <v>32</v>
      </c>
      <c r="C34" s="8">
        <v>13</v>
      </c>
      <c r="D34" s="9">
        <v>53</v>
      </c>
      <c r="E34" s="9">
        <v>40</v>
      </c>
      <c r="F34" s="5">
        <f>SUM(D34+E34)</f>
        <v>93</v>
      </c>
      <c r="G34" s="52">
        <f>(F34-C34)</f>
        <v>80</v>
      </c>
      <c r="H34" s="73">
        <v>16151</v>
      </c>
      <c r="J34" s="27">
        <f t="shared" si="0"/>
        <v>33.5</v>
      </c>
    </row>
    <row r="35" spans="1:10" ht="19.5" x14ac:dyDescent="0.3">
      <c r="A35" s="28" t="s">
        <v>250</v>
      </c>
      <c r="B35" s="7" t="s">
        <v>32</v>
      </c>
      <c r="C35" s="8">
        <v>11</v>
      </c>
      <c r="D35" s="9">
        <v>45</v>
      </c>
      <c r="E35" s="9">
        <v>46</v>
      </c>
      <c r="F35" s="5">
        <f>SUM(D35+E35)</f>
        <v>91</v>
      </c>
      <c r="G35" s="52">
        <f>(F35-C35)</f>
        <v>80</v>
      </c>
      <c r="H35" s="73">
        <v>22561</v>
      </c>
      <c r="J35" s="27">
        <f t="shared" si="0"/>
        <v>40.5</v>
      </c>
    </row>
    <row r="36" spans="1:10" ht="19.5" x14ac:dyDescent="0.3">
      <c r="A36" s="28" t="s">
        <v>272</v>
      </c>
      <c r="B36" s="7" t="s">
        <v>214</v>
      </c>
      <c r="C36" s="8">
        <v>15</v>
      </c>
      <c r="D36" s="9">
        <v>49</v>
      </c>
      <c r="E36" s="9">
        <v>46</v>
      </c>
      <c r="F36" s="5">
        <f>SUM(D36+E36)</f>
        <v>95</v>
      </c>
      <c r="G36" s="52">
        <f>(F36-C36)</f>
        <v>80</v>
      </c>
      <c r="H36" s="73">
        <v>28131</v>
      </c>
      <c r="J36" s="27">
        <f t="shared" si="0"/>
        <v>38.5</v>
      </c>
    </row>
    <row r="37" spans="1:10" ht="19.5" x14ac:dyDescent="0.3">
      <c r="A37" s="28" t="s">
        <v>95</v>
      </c>
      <c r="B37" s="7" t="s">
        <v>34</v>
      </c>
      <c r="C37" s="8">
        <v>15</v>
      </c>
      <c r="D37" s="9">
        <v>48</v>
      </c>
      <c r="E37" s="9">
        <v>47</v>
      </c>
      <c r="F37" s="5">
        <f>SUM(D37+E37)</f>
        <v>95</v>
      </c>
      <c r="G37" s="52">
        <f>(F37-C37)</f>
        <v>80</v>
      </c>
      <c r="H37" s="73">
        <v>19766</v>
      </c>
      <c r="J37" s="27">
        <f t="shared" si="0"/>
        <v>39.5</v>
      </c>
    </row>
    <row r="38" spans="1:10" ht="19.5" x14ac:dyDescent="0.3">
      <c r="A38" s="28" t="s">
        <v>134</v>
      </c>
      <c r="B38" s="7" t="s">
        <v>52</v>
      </c>
      <c r="C38" s="8">
        <v>12</v>
      </c>
      <c r="D38" s="9">
        <v>50</v>
      </c>
      <c r="E38" s="9">
        <v>43</v>
      </c>
      <c r="F38" s="5">
        <f>SUM(D38+E38)</f>
        <v>93</v>
      </c>
      <c r="G38" s="52">
        <f>(F38-C38)</f>
        <v>81</v>
      </c>
      <c r="H38" s="73">
        <v>19158</v>
      </c>
      <c r="J38" s="27">
        <f t="shared" si="0"/>
        <v>37</v>
      </c>
    </row>
    <row r="39" spans="1:10" ht="19.5" x14ac:dyDescent="0.3">
      <c r="A39" s="28" t="s">
        <v>276</v>
      </c>
      <c r="B39" s="7" t="s">
        <v>224</v>
      </c>
      <c r="C39" s="8">
        <v>16</v>
      </c>
      <c r="D39" s="9">
        <v>50</v>
      </c>
      <c r="E39" s="9">
        <v>47</v>
      </c>
      <c r="F39" s="5">
        <f>SUM(D39+E39)</f>
        <v>97</v>
      </c>
      <c r="G39" s="52">
        <f>(F39-C39)</f>
        <v>81</v>
      </c>
      <c r="H39" s="73">
        <v>16781</v>
      </c>
      <c r="J39" s="27">
        <f t="shared" si="0"/>
        <v>39</v>
      </c>
    </row>
    <row r="40" spans="1:10" ht="19.5" x14ac:dyDescent="0.3">
      <c r="A40" s="28" t="s">
        <v>242</v>
      </c>
      <c r="B40" s="7" t="s">
        <v>31</v>
      </c>
      <c r="C40" s="8">
        <v>10</v>
      </c>
      <c r="D40" s="9">
        <v>52</v>
      </c>
      <c r="E40" s="9">
        <v>40</v>
      </c>
      <c r="F40" s="5">
        <f>SUM(D40+E40)</f>
        <v>92</v>
      </c>
      <c r="G40" s="52">
        <f>(F40-C40)</f>
        <v>82</v>
      </c>
      <c r="H40" s="73">
        <v>26438</v>
      </c>
      <c r="J40" s="27">
        <f t="shared" si="0"/>
        <v>35</v>
      </c>
    </row>
    <row r="41" spans="1:10" ht="19.5" x14ac:dyDescent="0.3">
      <c r="A41" s="28" t="s">
        <v>166</v>
      </c>
      <c r="B41" s="7" t="s">
        <v>34</v>
      </c>
      <c r="C41" s="8">
        <v>13</v>
      </c>
      <c r="D41" s="9">
        <v>52</v>
      </c>
      <c r="E41" s="9">
        <v>43</v>
      </c>
      <c r="F41" s="5">
        <f>SUM(D41+E41)</f>
        <v>95</v>
      </c>
      <c r="G41" s="52">
        <f>(F41-C41)</f>
        <v>82</v>
      </c>
      <c r="H41" s="73">
        <v>20123</v>
      </c>
      <c r="J41" s="27">
        <f t="shared" si="0"/>
        <v>36.5</v>
      </c>
    </row>
    <row r="42" spans="1:10" ht="19.5" x14ac:dyDescent="0.3">
      <c r="A42" s="28" t="s">
        <v>258</v>
      </c>
      <c r="B42" s="7" t="s">
        <v>214</v>
      </c>
      <c r="C42" s="8">
        <v>12</v>
      </c>
      <c r="D42" s="9">
        <v>51</v>
      </c>
      <c r="E42" s="9">
        <v>44</v>
      </c>
      <c r="F42" s="5">
        <f>SUM(D42+E42)</f>
        <v>95</v>
      </c>
      <c r="G42" s="52">
        <f>(F42-C42)</f>
        <v>83</v>
      </c>
      <c r="H42" s="73">
        <v>28576</v>
      </c>
      <c r="J42" s="27">
        <f t="shared" si="0"/>
        <v>38</v>
      </c>
    </row>
    <row r="43" spans="1:10" ht="19.5" x14ac:dyDescent="0.3">
      <c r="A43" s="28" t="s">
        <v>253</v>
      </c>
      <c r="B43" s="7" t="s">
        <v>29</v>
      </c>
      <c r="C43" s="8">
        <v>12</v>
      </c>
      <c r="D43" s="9">
        <v>51</v>
      </c>
      <c r="E43" s="9">
        <v>44</v>
      </c>
      <c r="F43" s="5">
        <f>SUM(D43+E43)</f>
        <v>95</v>
      </c>
      <c r="G43" s="52">
        <f>(F43-C43)</f>
        <v>83</v>
      </c>
      <c r="H43" s="73">
        <v>33263</v>
      </c>
      <c r="J43" s="27">
        <f t="shared" si="0"/>
        <v>38</v>
      </c>
    </row>
    <row r="44" spans="1:10" ht="19.5" x14ac:dyDescent="0.3">
      <c r="A44" s="28" t="s">
        <v>252</v>
      </c>
      <c r="B44" s="7" t="s">
        <v>31</v>
      </c>
      <c r="C44" s="8">
        <v>12</v>
      </c>
      <c r="D44" s="9">
        <v>45</v>
      </c>
      <c r="E44" s="9">
        <v>50</v>
      </c>
      <c r="F44" s="5">
        <f>SUM(D44+E44)</f>
        <v>95</v>
      </c>
      <c r="G44" s="52">
        <f>(F44-C44)</f>
        <v>83</v>
      </c>
      <c r="H44" s="73">
        <v>25982</v>
      </c>
      <c r="J44" s="27">
        <f t="shared" si="0"/>
        <v>44</v>
      </c>
    </row>
    <row r="45" spans="1:10" ht="19.5" x14ac:dyDescent="0.3">
      <c r="A45" s="28" t="s">
        <v>251</v>
      </c>
      <c r="B45" s="7" t="s">
        <v>26</v>
      </c>
      <c r="C45" s="8">
        <v>11</v>
      </c>
      <c r="D45" s="9">
        <v>43</v>
      </c>
      <c r="E45" s="9">
        <v>51</v>
      </c>
      <c r="F45" s="5">
        <f>SUM(D45+E45)</f>
        <v>94</v>
      </c>
      <c r="G45" s="52">
        <f>(F45-C45)</f>
        <v>83</v>
      </c>
      <c r="H45" s="73">
        <v>23540</v>
      </c>
      <c r="J45" s="27">
        <f t="shared" si="0"/>
        <v>45.5</v>
      </c>
    </row>
    <row r="46" spans="1:10" ht="19.5" x14ac:dyDescent="0.3">
      <c r="A46" s="28" t="s">
        <v>267</v>
      </c>
      <c r="B46" s="7" t="s">
        <v>222</v>
      </c>
      <c r="C46" s="8">
        <v>15</v>
      </c>
      <c r="D46" s="9">
        <v>49</v>
      </c>
      <c r="E46" s="9">
        <v>50</v>
      </c>
      <c r="F46" s="5">
        <f>SUM(D46+E46)</f>
        <v>99</v>
      </c>
      <c r="G46" s="52">
        <f>(F46-C46)</f>
        <v>84</v>
      </c>
      <c r="H46" s="73">
        <v>24434</v>
      </c>
      <c r="J46" s="27">
        <f t="shared" si="0"/>
        <v>42.5</v>
      </c>
    </row>
    <row r="47" spans="1:10" ht="19.5" x14ac:dyDescent="0.3">
      <c r="A47" s="28" t="s">
        <v>270</v>
      </c>
      <c r="B47" s="7" t="s">
        <v>32</v>
      </c>
      <c r="C47" s="8">
        <v>15</v>
      </c>
      <c r="D47" s="9">
        <v>52</v>
      </c>
      <c r="E47" s="9">
        <v>49</v>
      </c>
      <c r="F47" s="5">
        <f>SUM(D47+E47)</f>
        <v>101</v>
      </c>
      <c r="G47" s="52">
        <f>(F47-C47)</f>
        <v>86</v>
      </c>
      <c r="H47" s="73">
        <v>22895</v>
      </c>
      <c r="J47" s="27">
        <f t="shared" si="0"/>
        <v>41.5</v>
      </c>
    </row>
    <row r="48" spans="1:10" ht="19.5" x14ac:dyDescent="0.3">
      <c r="A48" s="28" t="s">
        <v>277</v>
      </c>
      <c r="B48" s="7" t="s">
        <v>214</v>
      </c>
      <c r="C48" s="8">
        <v>16</v>
      </c>
      <c r="D48" s="9">
        <v>55</v>
      </c>
      <c r="E48" s="9">
        <v>49</v>
      </c>
      <c r="F48" s="5">
        <f>SUM(D48+E48)</f>
        <v>104</v>
      </c>
      <c r="G48" s="52">
        <f>(F48-C48)</f>
        <v>88</v>
      </c>
      <c r="H48" s="73">
        <v>19075</v>
      </c>
      <c r="J48" s="27">
        <f t="shared" si="0"/>
        <v>41</v>
      </c>
    </row>
    <row r="49" spans="1:8" ht="19.5" x14ac:dyDescent="0.3">
      <c r="A49" s="28" t="s">
        <v>275</v>
      </c>
      <c r="B49" s="7" t="s">
        <v>32</v>
      </c>
      <c r="C49" s="8">
        <v>16</v>
      </c>
      <c r="D49" s="9" t="s">
        <v>5</v>
      </c>
      <c r="E49" s="9" t="s">
        <v>313</v>
      </c>
      <c r="F49" s="5" t="s">
        <v>314</v>
      </c>
      <c r="G49" s="79" t="s">
        <v>12</v>
      </c>
      <c r="H49" s="73">
        <v>19876</v>
      </c>
    </row>
    <row r="50" spans="1:8" ht="19.5" x14ac:dyDescent="0.3">
      <c r="A50" s="28" t="s">
        <v>266</v>
      </c>
      <c r="B50" s="7" t="s">
        <v>214</v>
      </c>
      <c r="C50" s="8">
        <v>15</v>
      </c>
      <c r="D50" s="9" t="s">
        <v>5</v>
      </c>
      <c r="E50" s="9" t="s">
        <v>313</v>
      </c>
      <c r="F50" s="5" t="s">
        <v>314</v>
      </c>
      <c r="G50" s="79" t="s">
        <v>12</v>
      </c>
      <c r="H50" s="73">
        <v>26794</v>
      </c>
    </row>
    <row r="51" spans="1:8" ht="19.5" x14ac:dyDescent="0.3">
      <c r="A51" s="28" t="s">
        <v>40</v>
      </c>
      <c r="B51" s="7" t="s">
        <v>52</v>
      </c>
      <c r="C51" s="8">
        <v>12</v>
      </c>
      <c r="D51" s="9" t="s">
        <v>5</v>
      </c>
      <c r="E51" s="9" t="s">
        <v>313</v>
      </c>
      <c r="F51" s="5" t="s">
        <v>314</v>
      </c>
      <c r="G51" s="79" t="s">
        <v>12</v>
      </c>
      <c r="H51" s="73">
        <v>21614</v>
      </c>
    </row>
    <row r="52" spans="1:8" ht="20.25" thickBot="1" x14ac:dyDescent="0.35">
      <c r="A52" s="112" t="s">
        <v>247</v>
      </c>
      <c r="B52" s="113" t="s">
        <v>27</v>
      </c>
      <c r="C52" s="114">
        <v>11</v>
      </c>
      <c r="D52" s="115" t="s">
        <v>5</v>
      </c>
      <c r="E52" s="115" t="s">
        <v>313</v>
      </c>
      <c r="F52" s="116" t="s">
        <v>314</v>
      </c>
      <c r="G52" s="117" t="s">
        <v>12</v>
      </c>
      <c r="H52" s="118">
        <v>24749</v>
      </c>
    </row>
  </sheetData>
  <sortState ref="A10:H52">
    <sortCondition ref="G10:G52"/>
    <sortCondition ref="E10:E52"/>
    <sortCondition ref="D10:D52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0"/>
  <sheetViews>
    <sheetView zoomScale="70" workbookViewId="0">
      <selection sqref="A1:G1"/>
    </sheetView>
  </sheetViews>
  <sheetFormatPr baseColWidth="10" defaultRowHeight="18.75" x14ac:dyDescent="0.2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4" customWidth="1"/>
    <col min="8" max="8" width="12.85546875" style="1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 x14ac:dyDescent="0.4">
      <c r="A1" s="86" t="s">
        <v>7</v>
      </c>
      <c r="B1" s="86"/>
      <c r="C1" s="86"/>
      <c r="D1" s="86"/>
      <c r="E1" s="86"/>
      <c r="F1" s="86"/>
      <c r="G1" s="86"/>
    </row>
    <row r="2" spans="1:10" ht="30.75" x14ac:dyDescent="0.4">
      <c r="A2" s="86" t="s">
        <v>8</v>
      </c>
      <c r="B2" s="86"/>
      <c r="C2" s="86"/>
      <c r="D2" s="86"/>
      <c r="E2" s="86"/>
      <c r="F2" s="86"/>
      <c r="G2" s="86"/>
    </row>
    <row r="3" spans="1:10" ht="25.5" x14ac:dyDescent="0.35">
      <c r="A3" s="89" t="s">
        <v>60</v>
      </c>
      <c r="B3" s="89"/>
      <c r="C3" s="89"/>
      <c r="D3" s="89"/>
      <c r="E3" s="89"/>
      <c r="F3" s="89"/>
      <c r="G3" s="89"/>
    </row>
    <row r="4" spans="1:10" ht="25.5" x14ac:dyDescent="0.35">
      <c r="A4" s="89" t="str">
        <f>'CAB 10-16'!A4:G4</f>
        <v>GOLF CLUB</v>
      </c>
      <c r="B4" s="89"/>
      <c r="C4" s="89"/>
      <c r="D4" s="89"/>
      <c r="E4" s="89"/>
      <c r="F4" s="89"/>
      <c r="G4" s="89"/>
    </row>
    <row r="5" spans="1:10" ht="20.25" x14ac:dyDescent="0.3">
      <c r="A5" s="87" t="str">
        <f>'CAB 0-9'!A5:G5</f>
        <v>1° FECHA DE MAYORES</v>
      </c>
      <c r="B5" s="87"/>
      <c r="C5" s="87"/>
      <c r="D5" s="87"/>
      <c r="E5" s="87"/>
      <c r="F5" s="87"/>
      <c r="G5" s="87"/>
    </row>
    <row r="6" spans="1:10" ht="19.5" x14ac:dyDescent="0.3">
      <c r="A6" s="88" t="s">
        <v>6</v>
      </c>
      <c r="B6" s="88"/>
      <c r="C6" s="88"/>
      <c r="D6" s="88"/>
      <c r="E6" s="88"/>
      <c r="F6" s="88"/>
      <c r="G6" s="88"/>
    </row>
    <row r="7" spans="1:10" ht="20.25" thickBot="1" x14ac:dyDescent="0.35">
      <c r="A7" s="91" t="str">
        <f>'CAB 0-9'!A7:E7</f>
        <v>SABADO 06 DE MAYO DE 2017</v>
      </c>
      <c r="B7" s="91"/>
      <c r="C7" s="91"/>
      <c r="D7" s="91"/>
      <c r="E7" s="91"/>
      <c r="F7" s="91"/>
      <c r="G7" s="91"/>
      <c r="H7" s="25"/>
    </row>
    <row r="8" spans="1:10" ht="20.25" thickBot="1" x14ac:dyDescent="0.35">
      <c r="A8" s="83" t="s">
        <v>18</v>
      </c>
      <c r="B8" s="84"/>
      <c r="C8" s="84"/>
      <c r="D8" s="84"/>
      <c r="E8" s="84"/>
      <c r="F8" s="84"/>
      <c r="G8" s="85"/>
    </row>
    <row r="9" spans="1:10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8" t="s">
        <v>19</v>
      </c>
      <c r="J9" s="26" t="s">
        <v>20</v>
      </c>
    </row>
    <row r="10" spans="1:10" ht="19.5" x14ac:dyDescent="0.3">
      <c r="A10" s="28" t="s">
        <v>279</v>
      </c>
      <c r="B10" s="7" t="s">
        <v>32</v>
      </c>
      <c r="C10" s="8">
        <v>17</v>
      </c>
      <c r="D10" s="9">
        <v>43</v>
      </c>
      <c r="E10" s="9">
        <v>42</v>
      </c>
      <c r="F10" s="5">
        <f>SUM(D10+E10)</f>
        <v>85</v>
      </c>
      <c r="G10" s="52">
        <f>(F10-C10)</f>
        <v>68</v>
      </c>
      <c r="H10" s="73">
        <v>18628</v>
      </c>
      <c r="J10" s="27">
        <f>(E10-C10*0.5)</f>
        <v>33.5</v>
      </c>
    </row>
    <row r="11" spans="1:10" ht="19.5" x14ac:dyDescent="0.3">
      <c r="A11" s="28" t="s">
        <v>278</v>
      </c>
      <c r="B11" s="7" t="s">
        <v>32</v>
      </c>
      <c r="C11" s="8">
        <v>17</v>
      </c>
      <c r="D11" s="9">
        <v>47</v>
      </c>
      <c r="E11" s="9">
        <v>42</v>
      </c>
      <c r="F11" s="5">
        <f>SUM(D11+E11)</f>
        <v>89</v>
      </c>
      <c r="G11" s="52">
        <f>(F11-C11)</f>
        <v>72</v>
      </c>
      <c r="H11" s="73">
        <v>22383</v>
      </c>
      <c r="J11" s="27">
        <f t="shared" ref="J11:J33" si="0">(E11-C11*0.5)</f>
        <v>33.5</v>
      </c>
    </row>
    <row r="12" spans="1:10" ht="19.5" x14ac:dyDescent="0.3">
      <c r="A12" s="28" t="s">
        <v>293</v>
      </c>
      <c r="B12" s="7" t="s">
        <v>222</v>
      </c>
      <c r="C12" s="8">
        <v>21</v>
      </c>
      <c r="D12" s="9">
        <v>46</v>
      </c>
      <c r="E12" s="9">
        <v>48</v>
      </c>
      <c r="F12" s="5">
        <f>SUM(D12+E12)</f>
        <v>94</v>
      </c>
      <c r="G12" s="52">
        <f>(F12-C12)</f>
        <v>73</v>
      </c>
      <c r="H12" s="73">
        <v>22011</v>
      </c>
      <c r="J12" s="27">
        <f t="shared" si="0"/>
        <v>37.5</v>
      </c>
    </row>
    <row r="13" spans="1:10" ht="19.5" x14ac:dyDescent="0.3">
      <c r="A13" s="28" t="s">
        <v>291</v>
      </c>
      <c r="B13" s="7" t="s">
        <v>28</v>
      </c>
      <c r="C13" s="8">
        <v>20</v>
      </c>
      <c r="D13" s="9">
        <v>52</v>
      </c>
      <c r="E13" s="9">
        <v>42</v>
      </c>
      <c r="F13" s="5">
        <f>SUM(D13+E13)</f>
        <v>94</v>
      </c>
      <c r="G13" s="52">
        <f>(F13-C13)</f>
        <v>74</v>
      </c>
      <c r="H13" s="73">
        <v>31267</v>
      </c>
      <c r="J13" s="27">
        <f t="shared" si="0"/>
        <v>32</v>
      </c>
    </row>
    <row r="14" spans="1:10" ht="19.5" x14ac:dyDescent="0.3">
      <c r="A14" s="28" t="s">
        <v>310</v>
      </c>
      <c r="B14" s="7" t="s">
        <v>32</v>
      </c>
      <c r="C14" s="8">
        <v>19</v>
      </c>
      <c r="D14" s="9">
        <v>48</v>
      </c>
      <c r="E14" s="9">
        <v>45</v>
      </c>
      <c r="F14" s="5">
        <f>SUM(D14+E14)</f>
        <v>93</v>
      </c>
      <c r="G14" s="52">
        <f>(F14-C14)</f>
        <v>74</v>
      </c>
      <c r="H14" s="73">
        <v>20055</v>
      </c>
      <c r="J14" s="27">
        <f t="shared" si="0"/>
        <v>35.5</v>
      </c>
    </row>
    <row r="15" spans="1:10" ht="19.5" x14ac:dyDescent="0.3">
      <c r="A15" s="28" t="s">
        <v>289</v>
      </c>
      <c r="B15" s="7" t="s">
        <v>32</v>
      </c>
      <c r="C15" s="8">
        <v>19</v>
      </c>
      <c r="D15" s="9">
        <v>45</v>
      </c>
      <c r="E15" s="9">
        <v>49</v>
      </c>
      <c r="F15" s="5">
        <f>SUM(D15+E15)</f>
        <v>94</v>
      </c>
      <c r="G15" s="52">
        <f>(F15-C15)</f>
        <v>75</v>
      </c>
      <c r="H15" s="73">
        <v>20740</v>
      </c>
      <c r="J15" s="27">
        <f t="shared" si="0"/>
        <v>39.5</v>
      </c>
    </row>
    <row r="16" spans="1:10" ht="19.5" x14ac:dyDescent="0.3">
      <c r="A16" s="28" t="s">
        <v>290</v>
      </c>
      <c r="B16" s="7" t="s">
        <v>32</v>
      </c>
      <c r="C16" s="8">
        <v>19</v>
      </c>
      <c r="D16" s="9">
        <v>47</v>
      </c>
      <c r="E16" s="9">
        <v>48</v>
      </c>
      <c r="F16" s="5">
        <f>SUM(D16+E16)</f>
        <v>95</v>
      </c>
      <c r="G16" s="52">
        <f>(F16-C16)</f>
        <v>76</v>
      </c>
      <c r="H16" s="73">
        <v>24376</v>
      </c>
      <c r="J16" s="27">
        <f t="shared" si="0"/>
        <v>38.5</v>
      </c>
    </row>
    <row r="17" spans="1:10" ht="19.5" x14ac:dyDescent="0.3">
      <c r="A17" s="28" t="s">
        <v>282</v>
      </c>
      <c r="B17" s="7" t="s">
        <v>32</v>
      </c>
      <c r="C17" s="8">
        <v>17</v>
      </c>
      <c r="D17" s="9">
        <v>49</v>
      </c>
      <c r="E17" s="9">
        <v>45</v>
      </c>
      <c r="F17" s="5">
        <f>SUM(D17+E17)</f>
        <v>94</v>
      </c>
      <c r="G17" s="52">
        <f>(F17-C17)</f>
        <v>77</v>
      </c>
      <c r="H17" s="73">
        <v>15904</v>
      </c>
      <c r="J17" s="27">
        <f t="shared" si="0"/>
        <v>36.5</v>
      </c>
    </row>
    <row r="18" spans="1:10" ht="19.5" x14ac:dyDescent="0.3">
      <c r="A18" s="28" t="s">
        <v>297</v>
      </c>
      <c r="B18" s="7" t="s">
        <v>32</v>
      </c>
      <c r="C18" s="8">
        <v>22</v>
      </c>
      <c r="D18" s="9">
        <v>53</v>
      </c>
      <c r="E18" s="9">
        <v>46</v>
      </c>
      <c r="F18" s="5">
        <f>SUM(D18+E18)</f>
        <v>99</v>
      </c>
      <c r="G18" s="52">
        <f>(F18-C18)</f>
        <v>77</v>
      </c>
      <c r="H18" s="73">
        <v>27877</v>
      </c>
      <c r="J18" s="27">
        <f t="shared" si="0"/>
        <v>35</v>
      </c>
    </row>
    <row r="19" spans="1:10" ht="19.5" x14ac:dyDescent="0.3">
      <c r="A19" s="28" t="s">
        <v>298</v>
      </c>
      <c r="B19" s="7" t="s">
        <v>222</v>
      </c>
      <c r="C19" s="8">
        <v>23</v>
      </c>
      <c r="D19" s="9">
        <v>53</v>
      </c>
      <c r="E19" s="9">
        <v>47</v>
      </c>
      <c r="F19" s="5">
        <f>SUM(D19+E19)</f>
        <v>100</v>
      </c>
      <c r="G19" s="52">
        <f>(F19-C19)</f>
        <v>77</v>
      </c>
      <c r="H19" s="73">
        <v>28956</v>
      </c>
      <c r="J19" s="27">
        <f t="shared" si="0"/>
        <v>35.5</v>
      </c>
    </row>
    <row r="20" spans="1:10" ht="19.5" x14ac:dyDescent="0.3">
      <c r="A20" s="28" t="s">
        <v>284</v>
      </c>
      <c r="B20" s="7" t="s">
        <v>31</v>
      </c>
      <c r="C20" s="8">
        <v>18</v>
      </c>
      <c r="D20" s="9">
        <v>47</v>
      </c>
      <c r="E20" s="9">
        <v>48</v>
      </c>
      <c r="F20" s="5">
        <f>SUM(D20+E20)</f>
        <v>95</v>
      </c>
      <c r="G20" s="52">
        <f>(F20-C20)</f>
        <v>77</v>
      </c>
      <c r="H20" s="73">
        <v>23449</v>
      </c>
      <c r="J20" s="27">
        <f t="shared" si="0"/>
        <v>39</v>
      </c>
    </row>
    <row r="21" spans="1:10" ht="19.5" x14ac:dyDescent="0.3">
      <c r="A21" s="28" t="s">
        <v>285</v>
      </c>
      <c r="B21" s="7" t="s">
        <v>224</v>
      </c>
      <c r="C21" s="8">
        <v>18</v>
      </c>
      <c r="D21" s="9">
        <v>49</v>
      </c>
      <c r="E21" s="9">
        <v>47</v>
      </c>
      <c r="F21" s="5">
        <f>SUM(D21+E21)</f>
        <v>96</v>
      </c>
      <c r="G21" s="52">
        <f>(F21-C21)</f>
        <v>78</v>
      </c>
      <c r="H21" s="73">
        <v>17882</v>
      </c>
      <c r="J21" s="27">
        <f t="shared" si="0"/>
        <v>38</v>
      </c>
    </row>
    <row r="22" spans="1:10" ht="19.5" x14ac:dyDescent="0.3">
      <c r="A22" s="28" t="s">
        <v>299</v>
      </c>
      <c r="B22" s="7" t="s">
        <v>222</v>
      </c>
      <c r="C22" s="8">
        <v>24</v>
      </c>
      <c r="D22" s="9">
        <v>51</v>
      </c>
      <c r="E22" s="9">
        <v>51</v>
      </c>
      <c r="F22" s="5">
        <f>SUM(D22+E22)</f>
        <v>102</v>
      </c>
      <c r="G22" s="52">
        <f>(F22-C22)</f>
        <v>78</v>
      </c>
      <c r="H22" s="73">
        <v>29893</v>
      </c>
      <c r="J22" s="27">
        <f t="shared" si="0"/>
        <v>39</v>
      </c>
    </row>
    <row r="23" spans="1:10" ht="19.5" x14ac:dyDescent="0.3">
      <c r="A23" s="28" t="s">
        <v>287</v>
      </c>
      <c r="B23" s="7" t="s">
        <v>224</v>
      </c>
      <c r="C23" s="8">
        <v>18</v>
      </c>
      <c r="D23" s="9">
        <v>44</v>
      </c>
      <c r="E23" s="9">
        <v>52</v>
      </c>
      <c r="F23" s="5">
        <f>SUM(D23+E23)</f>
        <v>96</v>
      </c>
      <c r="G23" s="52">
        <f>(F23-C23)</f>
        <v>78</v>
      </c>
      <c r="H23" s="73">
        <v>20048</v>
      </c>
      <c r="J23" s="27">
        <f t="shared" si="0"/>
        <v>43</v>
      </c>
    </row>
    <row r="24" spans="1:10" ht="19.5" x14ac:dyDescent="0.3">
      <c r="A24" s="28" t="s">
        <v>286</v>
      </c>
      <c r="B24" s="7" t="s">
        <v>224</v>
      </c>
      <c r="C24" s="8">
        <v>18</v>
      </c>
      <c r="D24" s="9">
        <v>48</v>
      </c>
      <c r="E24" s="9">
        <v>49</v>
      </c>
      <c r="F24" s="5">
        <f>SUM(D24+E24)</f>
        <v>97</v>
      </c>
      <c r="G24" s="52">
        <f>(F24-C24)</f>
        <v>79</v>
      </c>
      <c r="H24" s="73">
        <v>28270</v>
      </c>
      <c r="J24" s="27">
        <f t="shared" si="0"/>
        <v>40</v>
      </c>
    </row>
    <row r="25" spans="1:10" ht="19.5" x14ac:dyDescent="0.3">
      <c r="A25" s="28" t="s">
        <v>295</v>
      </c>
      <c r="B25" s="7" t="s">
        <v>32</v>
      </c>
      <c r="C25" s="8">
        <v>21</v>
      </c>
      <c r="D25" s="9">
        <v>52</v>
      </c>
      <c r="E25" s="9">
        <v>49</v>
      </c>
      <c r="F25" s="5">
        <f>SUM(D25+E25)</f>
        <v>101</v>
      </c>
      <c r="G25" s="52">
        <f>(F25-C25)</f>
        <v>80</v>
      </c>
      <c r="H25" s="73">
        <v>21119</v>
      </c>
      <c r="J25" s="27">
        <f t="shared" si="0"/>
        <v>38.5</v>
      </c>
    </row>
    <row r="26" spans="1:10" ht="19.5" x14ac:dyDescent="0.3">
      <c r="A26" s="28" t="s">
        <v>283</v>
      </c>
      <c r="B26" s="7" t="s">
        <v>222</v>
      </c>
      <c r="C26" s="8">
        <v>18</v>
      </c>
      <c r="D26" s="9">
        <v>48</v>
      </c>
      <c r="E26" s="9">
        <v>50</v>
      </c>
      <c r="F26" s="5">
        <f>SUM(D26+E26)</f>
        <v>98</v>
      </c>
      <c r="G26" s="52">
        <f>(F26-C26)</f>
        <v>80</v>
      </c>
      <c r="H26" s="73">
        <v>28559</v>
      </c>
      <c r="J26" s="27">
        <f t="shared" si="0"/>
        <v>41</v>
      </c>
    </row>
    <row r="27" spans="1:10" ht="19.5" x14ac:dyDescent="0.3">
      <c r="A27" s="28" t="s">
        <v>281</v>
      </c>
      <c r="B27" s="7" t="s">
        <v>224</v>
      </c>
      <c r="C27" s="8">
        <v>17</v>
      </c>
      <c r="D27" s="9">
        <v>51</v>
      </c>
      <c r="E27" s="9">
        <v>50</v>
      </c>
      <c r="F27" s="5">
        <f>SUM(D27+E27)</f>
        <v>101</v>
      </c>
      <c r="G27" s="52">
        <f>(F27-C27)</f>
        <v>84</v>
      </c>
      <c r="H27" s="73">
        <v>25957</v>
      </c>
      <c r="J27" s="27">
        <f t="shared" si="0"/>
        <v>41.5</v>
      </c>
    </row>
    <row r="28" spans="1:10" ht="19.5" x14ac:dyDescent="0.3">
      <c r="A28" s="28" t="s">
        <v>288</v>
      </c>
      <c r="B28" s="7" t="s">
        <v>224</v>
      </c>
      <c r="C28" s="8">
        <v>18</v>
      </c>
      <c r="D28" s="9">
        <v>56</v>
      </c>
      <c r="E28" s="9">
        <v>47</v>
      </c>
      <c r="F28" s="5">
        <f>SUM(D28+E28)</f>
        <v>103</v>
      </c>
      <c r="G28" s="52">
        <f>(F28-C28)</f>
        <v>85</v>
      </c>
      <c r="H28" s="73">
        <v>21205</v>
      </c>
      <c r="J28" s="27">
        <f t="shared" si="0"/>
        <v>38</v>
      </c>
    </row>
    <row r="29" spans="1:10" ht="19.5" x14ac:dyDescent="0.3">
      <c r="A29" s="76" t="s">
        <v>294</v>
      </c>
      <c r="B29" s="7" t="s">
        <v>34</v>
      </c>
      <c r="C29" s="8">
        <v>21</v>
      </c>
      <c r="D29" s="77" t="s">
        <v>12</v>
      </c>
      <c r="E29" s="77" t="s">
        <v>12</v>
      </c>
      <c r="F29" s="78" t="s">
        <v>12</v>
      </c>
      <c r="G29" s="79" t="s">
        <v>12</v>
      </c>
      <c r="H29" s="73">
        <v>16047</v>
      </c>
    </row>
    <row r="30" spans="1:10" ht="19.5" x14ac:dyDescent="0.3">
      <c r="A30" s="76" t="s">
        <v>296</v>
      </c>
      <c r="B30" s="7" t="s">
        <v>224</v>
      </c>
      <c r="C30" s="8">
        <v>21</v>
      </c>
      <c r="D30" s="77" t="s">
        <v>12</v>
      </c>
      <c r="E30" s="77" t="s">
        <v>12</v>
      </c>
      <c r="F30" s="78" t="s">
        <v>12</v>
      </c>
      <c r="G30" s="79" t="s">
        <v>12</v>
      </c>
      <c r="H30" s="73">
        <v>23175</v>
      </c>
    </row>
    <row r="31" spans="1:10" ht="19.5" x14ac:dyDescent="0.3">
      <c r="A31" s="28" t="s">
        <v>292</v>
      </c>
      <c r="B31" s="7" t="s">
        <v>32</v>
      </c>
      <c r="C31" s="8">
        <v>20</v>
      </c>
      <c r="D31" s="9" t="s">
        <v>5</v>
      </c>
      <c r="E31" s="9" t="s">
        <v>313</v>
      </c>
      <c r="F31" s="5" t="s">
        <v>314</v>
      </c>
      <c r="G31" s="79" t="s">
        <v>12</v>
      </c>
      <c r="H31" s="73">
        <v>23907</v>
      </c>
    </row>
    <row r="32" spans="1:10" ht="19.5" x14ac:dyDescent="0.3">
      <c r="A32" s="28" t="s">
        <v>280</v>
      </c>
      <c r="B32" s="7" t="s">
        <v>32</v>
      </c>
      <c r="C32" s="8">
        <v>17</v>
      </c>
      <c r="D32" s="9" t="s">
        <v>5</v>
      </c>
      <c r="E32" s="9" t="s">
        <v>313</v>
      </c>
      <c r="F32" s="5" t="s">
        <v>314</v>
      </c>
      <c r="G32" s="79" t="s">
        <v>12</v>
      </c>
      <c r="H32" s="73">
        <v>24330</v>
      </c>
    </row>
    <row r="33" spans="1:8" ht="20.25" thickBot="1" x14ac:dyDescent="0.35">
      <c r="A33" s="112" t="s">
        <v>205</v>
      </c>
      <c r="B33" s="113" t="s">
        <v>32</v>
      </c>
      <c r="C33" s="114">
        <v>19</v>
      </c>
      <c r="D33" s="115" t="s">
        <v>315</v>
      </c>
      <c r="E33" s="115" t="s">
        <v>316</v>
      </c>
      <c r="F33" s="116" t="s">
        <v>317</v>
      </c>
      <c r="G33" s="119" t="s">
        <v>318</v>
      </c>
      <c r="H33" s="118">
        <v>21268</v>
      </c>
    </row>
    <row r="34" spans="1:8" x14ac:dyDescent="0.25">
      <c r="C34" s="1"/>
      <c r="D34" s="1"/>
      <c r="E34" s="1"/>
      <c r="F34" s="1"/>
      <c r="G34" s="1"/>
    </row>
    <row r="35" spans="1:8" x14ac:dyDescent="0.25">
      <c r="G35" s="2"/>
    </row>
    <row r="36" spans="1:8" x14ac:dyDescent="0.25">
      <c r="G36" s="2"/>
    </row>
    <row r="37" spans="1:8" x14ac:dyDescent="0.25">
      <c r="G37" s="2"/>
    </row>
    <row r="38" spans="1:8" x14ac:dyDescent="0.25">
      <c r="G38" s="2"/>
    </row>
    <row r="39" spans="1:8" x14ac:dyDescent="0.25">
      <c r="G39" s="2"/>
    </row>
    <row r="40" spans="1:8" x14ac:dyDescent="0.25">
      <c r="G40" s="2"/>
    </row>
  </sheetData>
  <sortState ref="A10:H33">
    <sortCondition ref="G10:G33"/>
    <sortCondition ref="E10:E33"/>
    <sortCondition ref="D10:D33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zoomScale="70" workbookViewId="0">
      <selection sqref="A1:G1"/>
    </sheetView>
  </sheetViews>
  <sheetFormatPr baseColWidth="10" defaultRowHeight="18.75" x14ac:dyDescent="0.2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9" ht="30.75" x14ac:dyDescent="0.4">
      <c r="A1" s="86" t="s">
        <v>7</v>
      </c>
      <c r="B1" s="86"/>
      <c r="C1" s="86"/>
      <c r="D1" s="86"/>
      <c r="E1" s="86"/>
      <c r="F1" s="86"/>
      <c r="G1" s="86"/>
    </row>
    <row r="2" spans="1:19" ht="30.75" x14ac:dyDescent="0.4">
      <c r="A2" s="86" t="s">
        <v>8</v>
      </c>
      <c r="B2" s="86"/>
      <c r="C2" s="86"/>
      <c r="D2" s="86"/>
      <c r="E2" s="86"/>
      <c r="F2" s="86"/>
      <c r="G2" s="86"/>
    </row>
    <row r="3" spans="1:19" ht="25.5" x14ac:dyDescent="0.35">
      <c r="A3" s="89" t="s">
        <v>60</v>
      </c>
      <c r="B3" s="89"/>
      <c r="C3" s="89"/>
      <c r="D3" s="89"/>
      <c r="E3" s="89"/>
      <c r="F3" s="89"/>
      <c r="G3" s="89"/>
    </row>
    <row r="4" spans="1:19" ht="25.5" x14ac:dyDescent="0.35">
      <c r="A4" s="89" t="str">
        <f>'CAB 17-24'!A4:G4</f>
        <v>GOLF CLUB</v>
      </c>
      <c r="B4" s="89"/>
      <c r="C4" s="89"/>
      <c r="D4" s="89"/>
      <c r="E4" s="89"/>
      <c r="F4" s="89"/>
      <c r="G4" s="89"/>
    </row>
    <row r="5" spans="1:19" ht="20.25" x14ac:dyDescent="0.3">
      <c r="A5" s="87" t="str">
        <f>'CAB 0-9'!A5:G5</f>
        <v>1° FECHA DE MAYORES</v>
      </c>
      <c r="B5" s="87"/>
      <c r="C5" s="87"/>
      <c r="D5" s="87"/>
      <c r="E5" s="87"/>
      <c r="F5" s="87"/>
      <c r="G5" s="87"/>
    </row>
    <row r="6" spans="1:19" ht="19.5" x14ac:dyDescent="0.3">
      <c r="A6" s="88" t="s">
        <v>6</v>
      </c>
      <c r="B6" s="88"/>
      <c r="C6" s="88"/>
      <c r="D6" s="88"/>
      <c r="E6" s="88"/>
      <c r="F6" s="88"/>
      <c r="G6" s="88"/>
    </row>
    <row r="7" spans="1:19" ht="20.25" thickBot="1" x14ac:dyDescent="0.35">
      <c r="A7" s="91" t="str">
        <f>'CAB 0-9'!A7:E7</f>
        <v>SABADO 06 DE MAYO DE 2017</v>
      </c>
      <c r="B7" s="91"/>
      <c r="C7" s="91"/>
      <c r="D7" s="91"/>
      <c r="E7" s="91"/>
      <c r="F7" s="91"/>
      <c r="G7" s="91"/>
      <c r="H7" s="25"/>
    </row>
    <row r="8" spans="1:19" ht="20.25" thickBot="1" x14ac:dyDescent="0.35">
      <c r="A8" s="83" t="s">
        <v>11</v>
      </c>
      <c r="B8" s="84"/>
      <c r="C8" s="84"/>
      <c r="D8" s="84"/>
      <c r="E8" s="84"/>
      <c r="F8" s="84"/>
      <c r="G8" s="85"/>
    </row>
    <row r="9" spans="1:19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8" t="s">
        <v>19</v>
      </c>
      <c r="J9" s="26" t="s">
        <v>20</v>
      </c>
    </row>
    <row r="10" spans="1:19" ht="19.5" x14ac:dyDescent="0.3">
      <c r="A10" s="28" t="s">
        <v>302</v>
      </c>
      <c r="B10" s="7" t="s">
        <v>26</v>
      </c>
      <c r="C10" s="8">
        <v>25</v>
      </c>
      <c r="D10" s="9">
        <v>52</v>
      </c>
      <c r="E10" s="9">
        <v>44</v>
      </c>
      <c r="F10" s="5">
        <f>SUM(D10+E10)</f>
        <v>96</v>
      </c>
      <c r="G10" s="52">
        <f>(F10-C10)</f>
        <v>71</v>
      </c>
      <c r="H10" s="73">
        <v>21443</v>
      </c>
      <c r="J10" s="27">
        <f>(E10-C10*0.5)</f>
        <v>31.5</v>
      </c>
    </row>
    <row r="11" spans="1:19" ht="19.5" x14ac:dyDescent="0.3">
      <c r="A11" s="28" t="s">
        <v>51</v>
      </c>
      <c r="B11" s="7" t="s">
        <v>224</v>
      </c>
      <c r="C11" s="8">
        <v>27</v>
      </c>
      <c r="D11" s="9">
        <v>57</v>
      </c>
      <c r="E11" s="9">
        <v>54</v>
      </c>
      <c r="F11" s="5">
        <f>SUM(D11+E11)</f>
        <v>111</v>
      </c>
      <c r="G11" s="52">
        <f>(F11-C11)</f>
        <v>84</v>
      </c>
      <c r="H11" s="73">
        <v>16779</v>
      </c>
      <c r="J11" s="27">
        <f t="shared" ref="J11:J14" si="0">(E11-C11*0.5)</f>
        <v>40.5</v>
      </c>
      <c r="L11" s="3"/>
      <c r="M11" s="3"/>
      <c r="N11" s="3"/>
      <c r="O11" s="3"/>
      <c r="P11" s="3"/>
      <c r="Q11" s="3"/>
      <c r="R11" s="3"/>
      <c r="S11" s="3"/>
    </row>
    <row r="12" spans="1:19" ht="19.5" x14ac:dyDescent="0.3">
      <c r="A12" s="28" t="s">
        <v>300</v>
      </c>
      <c r="B12" s="7" t="s">
        <v>31</v>
      </c>
      <c r="C12" s="8">
        <v>25</v>
      </c>
      <c r="D12" s="9">
        <v>58</v>
      </c>
      <c r="E12" s="9">
        <v>55</v>
      </c>
      <c r="F12" s="5">
        <f>SUM(D12+E12)</f>
        <v>113</v>
      </c>
      <c r="G12" s="52">
        <f>(F12-C12)</f>
        <v>88</v>
      </c>
      <c r="H12" s="73">
        <v>17608</v>
      </c>
      <c r="J12" s="27">
        <f t="shared" si="0"/>
        <v>42.5</v>
      </c>
      <c r="L12" s="3"/>
      <c r="M12" s="3"/>
      <c r="N12" s="3"/>
      <c r="O12" s="3"/>
      <c r="P12" s="3"/>
      <c r="Q12" s="3"/>
      <c r="R12" s="3"/>
      <c r="S12" s="3"/>
    </row>
    <row r="13" spans="1:19" ht="19.5" x14ac:dyDescent="0.3">
      <c r="A13" s="28" t="s">
        <v>301</v>
      </c>
      <c r="B13" s="7" t="s">
        <v>31</v>
      </c>
      <c r="C13" s="8">
        <v>25</v>
      </c>
      <c r="D13" s="9">
        <v>62</v>
      </c>
      <c r="E13" s="9">
        <v>53</v>
      </c>
      <c r="F13" s="5">
        <f>SUM(D13+E13)</f>
        <v>115</v>
      </c>
      <c r="G13" s="52">
        <f>(F13-C13)</f>
        <v>90</v>
      </c>
      <c r="H13" s="73">
        <v>21535</v>
      </c>
      <c r="J13" s="27">
        <f t="shared" si="0"/>
        <v>40.5</v>
      </c>
      <c r="L13" s="3"/>
      <c r="M13" s="3"/>
      <c r="N13" s="3"/>
      <c r="O13" s="3"/>
      <c r="P13" s="3"/>
      <c r="Q13" s="3"/>
      <c r="R13" s="3"/>
      <c r="S13" s="3"/>
    </row>
    <row r="14" spans="1:19" ht="20.25" thickBot="1" x14ac:dyDescent="0.35">
      <c r="A14" s="112" t="s">
        <v>303</v>
      </c>
      <c r="B14" s="113" t="s">
        <v>31</v>
      </c>
      <c r="C14" s="114">
        <v>27</v>
      </c>
      <c r="D14" s="115">
        <v>59</v>
      </c>
      <c r="E14" s="115">
        <v>58</v>
      </c>
      <c r="F14" s="116">
        <f>SUM(D14+E14)</f>
        <v>117</v>
      </c>
      <c r="G14" s="120">
        <f>(F14-C14)</f>
        <v>90</v>
      </c>
      <c r="H14" s="118">
        <v>16171</v>
      </c>
      <c r="J14" s="27">
        <f t="shared" si="0"/>
        <v>44.5</v>
      </c>
    </row>
    <row r="15" spans="1:19" x14ac:dyDescent="0.25">
      <c r="C15" s="1"/>
      <c r="D15" s="1"/>
      <c r="E15" s="1"/>
      <c r="F15" s="1"/>
      <c r="G15" s="1"/>
      <c r="J15" s="1"/>
    </row>
    <row r="16" spans="1:19" x14ac:dyDescent="0.25">
      <c r="C16" s="1"/>
      <c r="D16" s="1"/>
      <c r="E16" s="1"/>
      <c r="F16" s="1"/>
      <c r="G16" s="1"/>
      <c r="J16" s="1"/>
    </row>
  </sheetData>
  <sortState ref="A10:H14">
    <sortCondition ref="G10:G14"/>
    <sortCondition ref="E10:E14"/>
    <sortCondition ref="D10:D14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70" zoomScaleNormal="70" workbookViewId="0">
      <selection sqref="A1:G1"/>
    </sheetView>
  </sheetViews>
  <sheetFormatPr baseColWidth="10" defaultRowHeight="18.75" x14ac:dyDescent="0.2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 x14ac:dyDescent="0.4">
      <c r="A1" s="86" t="s">
        <v>7</v>
      </c>
      <c r="B1" s="86"/>
      <c r="C1" s="86"/>
      <c r="D1" s="86"/>
      <c r="E1" s="86"/>
      <c r="F1" s="86"/>
      <c r="G1" s="86"/>
    </row>
    <row r="2" spans="1:10" ht="30.75" x14ac:dyDescent="0.4">
      <c r="A2" s="86" t="s">
        <v>8</v>
      </c>
      <c r="B2" s="86"/>
      <c r="C2" s="86"/>
      <c r="D2" s="86"/>
      <c r="E2" s="86"/>
      <c r="F2" s="86"/>
      <c r="G2" s="86"/>
    </row>
    <row r="3" spans="1:10" ht="25.5" x14ac:dyDescent="0.35">
      <c r="A3" s="89" t="str">
        <f>'CAB 0-9'!A3:G3</f>
        <v>NECOCHEA</v>
      </c>
      <c r="B3" s="89"/>
      <c r="C3" s="89"/>
      <c r="D3" s="89"/>
      <c r="E3" s="89"/>
      <c r="F3" s="89"/>
      <c r="G3" s="89"/>
    </row>
    <row r="4" spans="1:10" ht="25.5" x14ac:dyDescent="0.35">
      <c r="A4" s="89" t="str">
        <f>'CAB 25-36'!A4:G4</f>
        <v>GOLF CLUB</v>
      </c>
      <c r="B4" s="89"/>
      <c r="C4" s="89"/>
      <c r="D4" s="89"/>
      <c r="E4" s="89"/>
      <c r="F4" s="89"/>
      <c r="G4" s="89"/>
    </row>
    <row r="5" spans="1:10" ht="20.25" x14ac:dyDescent="0.3">
      <c r="A5" s="87" t="str">
        <f>'CAB 0-9'!A5:G5</f>
        <v>1° FECHA DE MAYORES</v>
      </c>
      <c r="B5" s="87"/>
      <c r="C5" s="87"/>
      <c r="D5" s="87"/>
      <c r="E5" s="87"/>
      <c r="F5" s="87"/>
      <c r="G5" s="87"/>
    </row>
    <row r="6" spans="1:10" ht="19.5" x14ac:dyDescent="0.3">
      <c r="A6" s="88" t="s">
        <v>6</v>
      </c>
      <c r="B6" s="88"/>
      <c r="C6" s="88"/>
      <c r="D6" s="88"/>
      <c r="E6" s="88"/>
      <c r="F6" s="88"/>
      <c r="G6" s="88"/>
    </row>
    <row r="7" spans="1:10" ht="20.25" thickBot="1" x14ac:dyDescent="0.35">
      <c r="A7" s="91" t="str">
        <f>'CAB 0-9'!A7:E7</f>
        <v>SABADO 06 DE MAYO DE 2017</v>
      </c>
      <c r="B7" s="91"/>
      <c r="C7" s="91"/>
      <c r="D7" s="91"/>
      <c r="E7" s="91"/>
      <c r="F7" s="91"/>
      <c r="G7" s="91"/>
      <c r="H7" s="25"/>
    </row>
    <row r="8" spans="1:10" ht="20.25" thickBot="1" x14ac:dyDescent="0.35">
      <c r="A8" s="83" t="s">
        <v>312</v>
      </c>
      <c r="B8" s="84"/>
      <c r="C8" s="84"/>
      <c r="D8" s="84"/>
      <c r="E8" s="84"/>
      <c r="F8" s="84"/>
      <c r="G8" s="85"/>
    </row>
    <row r="9" spans="1:10" s="3" customFormat="1" ht="20.25" thickBot="1" x14ac:dyDescent="0.35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8" t="s">
        <v>19</v>
      </c>
      <c r="J9" s="26" t="s">
        <v>20</v>
      </c>
    </row>
    <row r="10" spans="1:10" ht="19.5" x14ac:dyDescent="0.3">
      <c r="A10" s="28" t="s">
        <v>304</v>
      </c>
      <c r="B10" s="7" t="s">
        <v>34</v>
      </c>
      <c r="C10" s="8">
        <v>16</v>
      </c>
      <c r="D10" s="9">
        <v>48</v>
      </c>
      <c r="E10" s="9">
        <v>43</v>
      </c>
      <c r="F10" s="5">
        <f>SUM(D10+E10)</f>
        <v>91</v>
      </c>
      <c r="G10" s="52">
        <f>(F10-C10)</f>
        <v>75</v>
      </c>
      <c r="H10" s="73">
        <v>23874</v>
      </c>
      <c r="J10" s="27">
        <f t="shared" ref="J10:J17" si="0">(E10-C10*0.5)</f>
        <v>35</v>
      </c>
    </row>
    <row r="11" spans="1:10" ht="19.5" x14ac:dyDescent="0.3">
      <c r="A11" s="28" t="s">
        <v>311</v>
      </c>
      <c r="B11" s="7" t="s">
        <v>34</v>
      </c>
      <c r="C11" s="8">
        <v>25</v>
      </c>
      <c r="D11" s="9">
        <v>49</v>
      </c>
      <c r="E11" s="9">
        <v>52</v>
      </c>
      <c r="F11" s="5">
        <f>SUM(D11+E11)</f>
        <v>101</v>
      </c>
      <c r="G11" s="52">
        <f>(F11-C11)</f>
        <v>76</v>
      </c>
      <c r="H11" s="73">
        <v>137946</v>
      </c>
      <c r="J11" s="27">
        <f t="shared" si="0"/>
        <v>39.5</v>
      </c>
    </row>
    <row r="12" spans="1:10" ht="19.5" x14ac:dyDescent="0.3">
      <c r="A12" s="28" t="s">
        <v>306</v>
      </c>
      <c r="B12" s="7" t="s">
        <v>32</v>
      </c>
      <c r="C12" s="8">
        <v>24</v>
      </c>
      <c r="D12" s="9">
        <v>56</v>
      </c>
      <c r="E12" s="9">
        <v>45</v>
      </c>
      <c r="F12" s="5">
        <f>SUM(D12+E12)</f>
        <v>101</v>
      </c>
      <c r="G12" s="52">
        <f>(F12-C12)</f>
        <v>77</v>
      </c>
      <c r="H12" s="73">
        <v>20704</v>
      </c>
      <c r="J12" s="27">
        <f t="shared" si="0"/>
        <v>33</v>
      </c>
    </row>
    <row r="13" spans="1:10" ht="19.5" x14ac:dyDescent="0.3">
      <c r="A13" s="28" t="s">
        <v>167</v>
      </c>
      <c r="B13" s="7" t="s">
        <v>32</v>
      </c>
      <c r="C13" s="8">
        <v>21</v>
      </c>
      <c r="D13" s="9">
        <v>50</v>
      </c>
      <c r="E13" s="9">
        <v>48</v>
      </c>
      <c r="F13" s="5">
        <f>SUM(D13+E13)</f>
        <v>98</v>
      </c>
      <c r="G13" s="52">
        <f>(F13-C13)</f>
        <v>77</v>
      </c>
      <c r="H13" s="73">
        <v>20288</v>
      </c>
      <c r="J13" s="27">
        <f t="shared" si="0"/>
        <v>37.5</v>
      </c>
    </row>
    <row r="14" spans="1:10" ht="19.5" x14ac:dyDescent="0.3">
      <c r="A14" s="28" t="s">
        <v>73</v>
      </c>
      <c r="B14" s="7" t="s">
        <v>27</v>
      </c>
      <c r="C14" s="8">
        <v>4</v>
      </c>
      <c r="D14" s="9">
        <v>47</v>
      </c>
      <c r="E14" s="9">
        <v>36</v>
      </c>
      <c r="F14" s="5">
        <f>SUM(D14+E14)</f>
        <v>83</v>
      </c>
      <c r="G14" s="52">
        <f>(F14-C14)</f>
        <v>79</v>
      </c>
      <c r="H14" s="73">
        <v>33055</v>
      </c>
      <c r="J14" s="27">
        <f t="shared" si="0"/>
        <v>34</v>
      </c>
    </row>
    <row r="15" spans="1:10" ht="19.5" x14ac:dyDescent="0.3">
      <c r="A15" s="28" t="s">
        <v>308</v>
      </c>
      <c r="B15" s="7" t="s">
        <v>32</v>
      </c>
      <c r="C15" s="8">
        <v>24</v>
      </c>
      <c r="D15" s="9">
        <v>49</v>
      </c>
      <c r="E15" s="9">
        <v>54</v>
      </c>
      <c r="F15" s="5">
        <f>SUM(D15+E15)</f>
        <v>103</v>
      </c>
      <c r="G15" s="52">
        <f>(F15-C15)</f>
        <v>79</v>
      </c>
      <c r="H15" s="73">
        <v>23292</v>
      </c>
      <c r="J15" s="27">
        <f t="shared" si="0"/>
        <v>42</v>
      </c>
    </row>
    <row r="16" spans="1:10" ht="19.5" x14ac:dyDescent="0.3">
      <c r="A16" s="28" t="s">
        <v>305</v>
      </c>
      <c r="B16" s="7" t="s">
        <v>32</v>
      </c>
      <c r="C16" s="8">
        <v>19</v>
      </c>
      <c r="D16" s="9">
        <v>52</v>
      </c>
      <c r="E16" s="9">
        <v>47</v>
      </c>
      <c r="F16" s="5">
        <f>SUM(D16+E16)</f>
        <v>99</v>
      </c>
      <c r="G16" s="52">
        <f>(F16-C16)</f>
        <v>80</v>
      </c>
      <c r="H16" s="73">
        <v>22553</v>
      </c>
      <c r="J16" s="27">
        <f t="shared" si="0"/>
        <v>37.5</v>
      </c>
    </row>
    <row r="17" spans="1:10" ht="20.25" thickBot="1" x14ac:dyDescent="0.35">
      <c r="A17" s="112" t="s">
        <v>307</v>
      </c>
      <c r="B17" s="113" t="s">
        <v>32</v>
      </c>
      <c r="C17" s="114">
        <v>25</v>
      </c>
      <c r="D17" s="115">
        <v>59</v>
      </c>
      <c r="E17" s="115">
        <v>51</v>
      </c>
      <c r="F17" s="116">
        <f>SUM(D17+E17)</f>
        <v>110</v>
      </c>
      <c r="G17" s="120">
        <f>(F17-C17)</f>
        <v>85</v>
      </c>
      <c r="H17" s="118">
        <v>22063</v>
      </c>
      <c r="J17" s="27">
        <f t="shared" si="0"/>
        <v>38.5</v>
      </c>
    </row>
  </sheetData>
  <sortState ref="A10:H17">
    <sortCondition ref="G10:G17"/>
    <sortCondition ref="E10:E17"/>
    <sortCondition ref="D10:D17"/>
  </sortState>
  <mergeCells count="8">
    <mergeCell ref="A8:G8"/>
    <mergeCell ref="A6:G6"/>
    <mergeCell ref="A2:G2"/>
    <mergeCell ref="A7:G7"/>
    <mergeCell ref="A1:G1"/>
    <mergeCell ref="A3:G3"/>
    <mergeCell ref="A4:G4"/>
    <mergeCell ref="A5:G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5"/>
  <sheetViews>
    <sheetView zoomScale="70" zoomScaleNormal="70" workbookViewId="0">
      <selection sqref="A1:G1"/>
    </sheetView>
  </sheetViews>
  <sheetFormatPr baseColWidth="10" defaultRowHeight="18.75" x14ac:dyDescent="0.2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25"/>
    <col min="16" max="16384" width="11.42578125" style="1"/>
  </cols>
  <sheetData>
    <row r="1" spans="1:256" ht="30.75" x14ac:dyDescent="0.4">
      <c r="A1" s="86" t="s">
        <v>7</v>
      </c>
      <c r="B1" s="86"/>
      <c r="C1" s="86"/>
      <c r="D1" s="86"/>
      <c r="E1" s="86"/>
      <c r="F1" s="86"/>
      <c r="G1" s="86"/>
    </row>
    <row r="2" spans="1:256" ht="30.75" x14ac:dyDescent="0.4">
      <c r="A2" s="86" t="s">
        <v>8</v>
      </c>
      <c r="B2" s="86"/>
      <c r="C2" s="86"/>
      <c r="D2" s="86"/>
      <c r="E2" s="86"/>
      <c r="F2" s="86"/>
      <c r="G2" s="86"/>
    </row>
    <row r="3" spans="1:256" ht="25.5" x14ac:dyDescent="0.35">
      <c r="A3" s="89" t="str">
        <f>'CAB 0-9'!A3:G3</f>
        <v>NECOCHEA</v>
      </c>
      <c r="B3" s="89"/>
      <c r="C3" s="89"/>
      <c r="D3" s="89"/>
      <c r="E3" s="89"/>
      <c r="F3" s="89"/>
      <c r="G3" s="89"/>
    </row>
    <row r="4" spans="1:256" ht="25.5" x14ac:dyDescent="0.35">
      <c r="A4" s="89" t="str">
        <f>'CAB 0-9'!A4:G4</f>
        <v>GOLF CLUB</v>
      </c>
      <c r="B4" s="89"/>
      <c r="C4" s="89"/>
      <c r="D4" s="89"/>
      <c r="E4" s="89"/>
      <c r="F4" s="89"/>
      <c r="G4" s="89"/>
    </row>
    <row r="5" spans="1:256" ht="20.25" x14ac:dyDescent="0.3">
      <c r="A5" s="87" t="str">
        <f>'CAB 0-9'!A5:G5</f>
        <v>1° FECHA DE MAYORES</v>
      </c>
      <c r="B5" s="87"/>
      <c r="C5" s="87"/>
      <c r="D5" s="87"/>
      <c r="E5" s="87"/>
      <c r="F5" s="87"/>
      <c r="G5" s="87"/>
    </row>
    <row r="6" spans="1:256" ht="19.5" x14ac:dyDescent="0.3">
      <c r="A6" s="88" t="s">
        <v>6</v>
      </c>
      <c r="B6" s="88"/>
      <c r="C6" s="88"/>
      <c r="D6" s="88"/>
      <c r="E6" s="88"/>
      <c r="F6" s="88"/>
      <c r="G6" s="88"/>
      <c r="J6" s="13">
        <v>43191</v>
      </c>
    </row>
    <row r="7" spans="1:256" ht="20.25" thickBot="1" x14ac:dyDescent="0.35">
      <c r="A7" s="91" t="str">
        <f>'CAB 0-9'!A7:E7</f>
        <v>SABADO 06 DE MAYO DE 2017</v>
      </c>
      <c r="B7" s="91"/>
      <c r="C7" s="91"/>
      <c r="D7" s="91"/>
      <c r="E7" s="91"/>
      <c r="F7" s="91"/>
      <c r="G7" s="91"/>
    </row>
    <row r="8" spans="1:256" ht="20.25" thickBot="1" x14ac:dyDescent="0.35">
      <c r="A8" s="83" t="s">
        <v>17</v>
      </c>
      <c r="B8" s="84"/>
      <c r="C8" s="84"/>
      <c r="D8" s="84"/>
      <c r="E8" s="84"/>
      <c r="F8" s="84"/>
      <c r="G8" s="85"/>
    </row>
    <row r="9" spans="1:256" s="3" customFormat="1" ht="20.25" thickBot="1" x14ac:dyDescent="0.35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12" t="s">
        <v>12</v>
      </c>
      <c r="H9" s="10" t="s">
        <v>15</v>
      </c>
      <c r="J9" s="10" t="s">
        <v>16</v>
      </c>
      <c r="K9" s="25"/>
      <c r="L9" s="25"/>
      <c r="M9" s="25"/>
      <c r="N9" s="25"/>
      <c r="O9" s="2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23" customFormat="1" ht="19.5" x14ac:dyDescent="0.3">
      <c r="A10" s="28" t="s">
        <v>46</v>
      </c>
      <c r="B10" s="7" t="s">
        <v>29</v>
      </c>
      <c r="C10" s="8">
        <v>1</v>
      </c>
      <c r="D10" s="9">
        <v>38</v>
      </c>
      <c r="E10" s="9">
        <v>34</v>
      </c>
      <c r="F10" s="5">
        <f>SUM(D10+E10)</f>
        <v>72</v>
      </c>
      <c r="G10" s="79" t="s">
        <v>12</v>
      </c>
      <c r="H10" s="73">
        <v>25144</v>
      </c>
      <c r="I10" s="14"/>
      <c r="J10" s="53">
        <f xml:space="preserve"> DATEDIF(H10,$J$6,"y")</f>
        <v>49</v>
      </c>
      <c r="K10" s="25"/>
      <c r="L10" s="25"/>
      <c r="M10" s="25"/>
      <c r="N10" s="25"/>
      <c r="O10" s="2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23" customFormat="1" ht="19.5" x14ac:dyDescent="0.3">
      <c r="A11" s="28" t="s">
        <v>89</v>
      </c>
      <c r="B11" s="7" t="s">
        <v>27</v>
      </c>
      <c r="C11" s="8">
        <v>2</v>
      </c>
      <c r="D11" s="9">
        <v>38</v>
      </c>
      <c r="E11" s="9">
        <v>36</v>
      </c>
      <c r="F11" s="5">
        <f>SUM(D11+E11)</f>
        <v>74</v>
      </c>
      <c r="G11" s="79" t="s">
        <v>12</v>
      </c>
      <c r="H11" s="73">
        <v>26222</v>
      </c>
      <c r="I11" s="14"/>
      <c r="J11" s="53">
        <f t="shared" ref="J11:J74" si="0" xml:space="preserve"> DATEDIF(H11,$J$6,"y")</f>
        <v>46</v>
      </c>
      <c r="K11" s="25"/>
      <c r="L11" s="25"/>
      <c r="M11" s="25"/>
      <c r="N11" s="25"/>
      <c r="O11" s="2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23" customFormat="1" ht="19.5" x14ac:dyDescent="0.3">
      <c r="A12" s="28" t="s">
        <v>218</v>
      </c>
      <c r="B12" s="7" t="s">
        <v>32</v>
      </c>
      <c r="C12" s="8">
        <v>5</v>
      </c>
      <c r="D12" s="9">
        <v>38</v>
      </c>
      <c r="E12" s="9">
        <v>37</v>
      </c>
      <c r="F12" s="5">
        <f>SUM(D12+E12)</f>
        <v>75</v>
      </c>
      <c r="G12" s="79" t="s">
        <v>12</v>
      </c>
      <c r="H12" s="73">
        <v>26357</v>
      </c>
      <c r="I12" s="14"/>
      <c r="J12" s="53">
        <f t="shared" si="0"/>
        <v>46</v>
      </c>
      <c r="K12" s="25"/>
      <c r="L12" s="25"/>
      <c r="M12" s="25"/>
      <c r="N12" s="25"/>
      <c r="O12" s="2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23" customFormat="1" ht="19.5" x14ac:dyDescent="0.3">
      <c r="A13" s="28" t="s">
        <v>105</v>
      </c>
      <c r="B13" s="7" t="s">
        <v>224</v>
      </c>
      <c r="C13" s="8">
        <v>6</v>
      </c>
      <c r="D13" s="9">
        <v>38</v>
      </c>
      <c r="E13" s="9">
        <v>38</v>
      </c>
      <c r="F13" s="5">
        <f>SUM(D13+E13)</f>
        <v>76</v>
      </c>
      <c r="G13" s="79" t="s">
        <v>12</v>
      </c>
      <c r="H13" s="73">
        <v>26638</v>
      </c>
      <c r="I13" s="14"/>
      <c r="J13" s="53">
        <f t="shared" si="0"/>
        <v>45</v>
      </c>
      <c r="K13" s="25"/>
      <c r="L13" s="25"/>
      <c r="M13" s="25"/>
      <c r="N13" s="25"/>
      <c r="O13" s="2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23" customFormat="1" ht="19.5" x14ac:dyDescent="0.3">
      <c r="A14" s="28" t="s">
        <v>213</v>
      </c>
      <c r="B14" s="7" t="s">
        <v>214</v>
      </c>
      <c r="C14" s="8">
        <v>4</v>
      </c>
      <c r="D14" s="9">
        <v>38</v>
      </c>
      <c r="E14" s="9">
        <v>38</v>
      </c>
      <c r="F14" s="5">
        <f>SUM(D14+E14)</f>
        <v>76</v>
      </c>
      <c r="G14" s="79" t="s">
        <v>12</v>
      </c>
      <c r="H14" s="73">
        <v>27431</v>
      </c>
      <c r="I14" s="14"/>
      <c r="J14" s="53">
        <f t="shared" si="0"/>
        <v>43</v>
      </c>
      <c r="K14" s="25"/>
      <c r="L14" s="25"/>
      <c r="M14" s="25"/>
      <c r="N14" s="25"/>
      <c r="O14" s="2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23" customFormat="1" ht="19.5" x14ac:dyDescent="0.3">
      <c r="A15" s="28" t="s">
        <v>81</v>
      </c>
      <c r="B15" s="7" t="s">
        <v>32</v>
      </c>
      <c r="C15" s="8">
        <v>0</v>
      </c>
      <c r="D15" s="9">
        <v>42</v>
      </c>
      <c r="E15" s="9">
        <v>35</v>
      </c>
      <c r="F15" s="5">
        <f>SUM(D15+E15)</f>
        <v>77</v>
      </c>
      <c r="G15" s="79" t="s">
        <v>12</v>
      </c>
      <c r="H15" s="73">
        <v>29431</v>
      </c>
      <c r="I15" s="14"/>
      <c r="J15" s="53">
        <f t="shared" si="0"/>
        <v>37</v>
      </c>
      <c r="K15" s="25"/>
      <c r="L15" s="25"/>
      <c r="M15" s="25"/>
      <c r="N15" s="25"/>
      <c r="O15" s="2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23" customFormat="1" ht="19.5" x14ac:dyDescent="0.3">
      <c r="A16" s="28" t="s">
        <v>215</v>
      </c>
      <c r="B16" s="7" t="s">
        <v>26</v>
      </c>
      <c r="C16" s="8">
        <v>4</v>
      </c>
      <c r="D16" s="9">
        <v>40</v>
      </c>
      <c r="E16" s="9">
        <v>37</v>
      </c>
      <c r="F16" s="5">
        <f>SUM(D16+E16)</f>
        <v>77</v>
      </c>
      <c r="G16" s="79" t="s">
        <v>12</v>
      </c>
      <c r="H16" s="73">
        <v>33982</v>
      </c>
      <c r="I16" s="14"/>
      <c r="J16" s="53">
        <f t="shared" si="0"/>
        <v>25</v>
      </c>
      <c r="K16" s="25"/>
      <c r="L16" s="25"/>
      <c r="M16" s="25"/>
      <c r="N16" s="25"/>
      <c r="O16" s="2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23" customFormat="1" ht="19.5" x14ac:dyDescent="0.3">
      <c r="A17" s="28" t="s">
        <v>221</v>
      </c>
      <c r="B17" s="7" t="s">
        <v>222</v>
      </c>
      <c r="C17" s="8">
        <v>6</v>
      </c>
      <c r="D17" s="9">
        <v>39</v>
      </c>
      <c r="E17" s="9">
        <v>38</v>
      </c>
      <c r="F17" s="5">
        <f>SUM(D17+E17)</f>
        <v>77</v>
      </c>
      <c r="G17" s="79" t="s">
        <v>12</v>
      </c>
      <c r="H17" s="73">
        <v>29151</v>
      </c>
      <c r="I17" s="14"/>
      <c r="J17" s="53">
        <f t="shared" si="0"/>
        <v>38</v>
      </c>
      <c r="K17" s="25"/>
      <c r="L17" s="25"/>
      <c r="M17" s="25"/>
      <c r="N17" s="25"/>
      <c r="O17" s="2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23" customFormat="1" ht="19.5" x14ac:dyDescent="0.3">
      <c r="A18" s="28" t="s">
        <v>147</v>
      </c>
      <c r="B18" s="7" t="s">
        <v>29</v>
      </c>
      <c r="C18" s="8">
        <v>5</v>
      </c>
      <c r="D18" s="9">
        <v>38</v>
      </c>
      <c r="E18" s="9">
        <v>39</v>
      </c>
      <c r="F18" s="5">
        <f>SUM(D18+E18)</f>
        <v>77</v>
      </c>
      <c r="G18" s="79" t="s">
        <v>12</v>
      </c>
      <c r="H18" s="73">
        <v>27260</v>
      </c>
      <c r="I18" s="14"/>
      <c r="J18" s="53">
        <f t="shared" si="0"/>
        <v>43</v>
      </c>
      <c r="K18" s="25"/>
      <c r="L18" s="25"/>
      <c r="M18" s="25"/>
      <c r="N18" s="25"/>
      <c r="O18" s="2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23" customFormat="1" ht="19.5" x14ac:dyDescent="0.3">
      <c r="A19" s="28" t="s">
        <v>71</v>
      </c>
      <c r="B19" s="7" t="s">
        <v>52</v>
      </c>
      <c r="C19" s="8">
        <v>3</v>
      </c>
      <c r="D19" s="9">
        <v>38</v>
      </c>
      <c r="E19" s="9">
        <v>39</v>
      </c>
      <c r="F19" s="5">
        <f>SUM(D19+E19)</f>
        <v>77</v>
      </c>
      <c r="G19" s="79" t="s">
        <v>12</v>
      </c>
      <c r="H19" s="73">
        <v>30210</v>
      </c>
      <c r="I19" s="14"/>
      <c r="J19" s="53">
        <f t="shared" si="0"/>
        <v>35</v>
      </c>
      <c r="K19" s="25"/>
      <c r="L19" s="25"/>
      <c r="M19" s="25"/>
      <c r="N19" s="25"/>
      <c r="O19" s="2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23" customFormat="1" ht="19.5" x14ac:dyDescent="0.3">
      <c r="A20" s="28" t="s">
        <v>103</v>
      </c>
      <c r="B20" s="7" t="s">
        <v>28</v>
      </c>
      <c r="C20" s="8">
        <v>0</v>
      </c>
      <c r="D20" s="9">
        <v>38</v>
      </c>
      <c r="E20" s="9">
        <v>39</v>
      </c>
      <c r="F20" s="5">
        <f>SUM(D20+E20)</f>
        <v>77</v>
      </c>
      <c r="G20" s="79" t="s">
        <v>12</v>
      </c>
      <c r="H20" s="73">
        <v>26822</v>
      </c>
      <c r="I20" s="14"/>
      <c r="J20" s="53">
        <f t="shared" si="0"/>
        <v>44</v>
      </c>
      <c r="K20" s="25"/>
      <c r="L20" s="25"/>
      <c r="M20" s="25"/>
      <c r="N20" s="25"/>
      <c r="O20" s="2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23" customFormat="1" ht="19.5" x14ac:dyDescent="0.3">
      <c r="A21" s="28" t="s">
        <v>211</v>
      </c>
      <c r="B21" s="7" t="s">
        <v>26</v>
      </c>
      <c r="C21" s="8">
        <v>2</v>
      </c>
      <c r="D21" s="9">
        <v>37</v>
      </c>
      <c r="E21" s="9">
        <v>40</v>
      </c>
      <c r="F21" s="5">
        <f>SUM(D21+E21)</f>
        <v>77</v>
      </c>
      <c r="G21" s="79" t="s">
        <v>12</v>
      </c>
      <c r="H21" s="73">
        <v>28240</v>
      </c>
      <c r="I21" s="14"/>
      <c r="J21" s="53">
        <f t="shared" si="0"/>
        <v>40</v>
      </c>
      <c r="K21" s="25"/>
      <c r="L21" s="25"/>
      <c r="M21" s="25"/>
      <c r="N21" s="25"/>
      <c r="O21" s="2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23" customFormat="1" ht="19.5" x14ac:dyDescent="0.3">
      <c r="A22" s="28" t="s">
        <v>30</v>
      </c>
      <c r="B22" s="7" t="s">
        <v>31</v>
      </c>
      <c r="C22" s="8">
        <v>5</v>
      </c>
      <c r="D22" s="9">
        <v>38</v>
      </c>
      <c r="E22" s="9">
        <v>40</v>
      </c>
      <c r="F22" s="5">
        <f>SUM(D22+E22)</f>
        <v>78</v>
      </c>
      <c r="G22" s="79" t="s">
        <v>12</v>
      </c>
      <c r="H22" s="73">
        <v>28024</v>
      </c>
      <c r="I22" s="14"/>
      <c r="J22" s="53">
        <f t="shared" si="0"/>
        <v>41</v>
      </c>
      <c r="K22" s="25"/>
      <c r="L22" s="25"/>
      <c r="M22" s="25"/>
      <c r="N22" s="25"/>
      <c r="O22" s="2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23" customFormat="1" ht="19.5" x14ac:dyDescent="0.3">
      <c r="A23" s="28" t="s">
        <v>219</v>
      </c>
      <c r="B23" s="7" t="s">
        <v>32</v>
      </c>
      <c r="C23" s="8">
        <v>6</v>
      </c>
      <c r="D23" s="9">
        <v>42</v>
      </c>
      <c r="E23" s="9">
        <v>37</v>
      </c>
      <c r="F23" s="5">
        <f>SUM(D23+E23)</f>
        <v>79</v>
      </c>
      <c r="G23" s="79" t="s">
        <v>12</v>
      </c>
      <c r="H23" s="73">
        <v>28085</v>
      </c>
      <c r="I23" s="14"/>
      <c r="J23" s="53">
        <f t="shared" si="0"/>
        <v>41</v>
      </c>
      <c r="K23" s="25"/>
      <c r="L23" s="25"/>
      <c r="M23" s="25"/>
      <c r="N23" s="25"/>
      <c r="O23" s="2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23" customFormat="1" ht="19.5" x14ac:dyDescent="0.3">
      <c r="A24" s="28" t="s">
        <v>99</v>
      </c>
      <c r="B24" s="7" t="s">
        <v>32</v>
      </c>
      <c r="C24" s="8">
        <v>7</v>
      </c>
      <c r="D24" s="9">
        <v>39</v>
      </c>
      <c r="E24" s="9">
        <v>40</v>
      </c>
      <c r="F24" s="5">
        <f>SUM(D24+E24)</f>
        <v>79</v>
      </c>
      <c r="G24" s="79" t="s">
        <v>12</v>
      </c>
      <c r="H24" s="73">
        <v>30091</v>
      </c>
      <c r="I24" s="14"/>
      <c r="J24" s="53">
        <f t="shared" si="0"/>
        <v>35</v>
      </c>
      <c r="K24" s="25"/>
      <c r="L24" s="25"/>
      <c r="M24" s="25"/>
      <c r="N24" s="25"/>
      <c r="O24" s="2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23" customFormat="1" ht="19.5" x14ac:dyDescent="0.3">
      <c r="A25" s="28" t="s">
        <v>187</v>
      </c>
      <c r="B25" s="7" t="s">
        <v>27</v>
      </c>
      <c r="C25" s="8">
        <v>3</v>
      </c>
      <c r="D25" s="9">
        <v>44</v>
      </c>
      <c r="E25" s="9">
        <v>36</v>
      </c>
      <c r="F25" s="5">
        <f>SUM(D25+E25)</f>
        <v>80</v>
      </c>
      <c r="G25" s="79" t="s">
        <v>12</v>
      </c>
      <c r="H25" s="73">
        <v>30234</v>
      </c>
      <c r="I25" s="14"/>
      <c r="J25" s="53">
        <f t="shared" si="0"/>
        <v>35</v>
      </c>
      <c r="K25" s="25"/>
      <c r="L25" s="25"/>
      <c r="M25" s="25"/>
      <c r="N25" s="25"/>
      <c r="O25" s="2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23" customFormat="1" ht="19.5" x14ac:dyDescent="0.3">
      <c r="A26" s="28" t="s">
        <v>47</v>
      </c>
      <c r="B26" s="7" t="s">
        <v>32</v>
      </c>
      <c r="C26" s="8">
        <v>3</v>
      </c>
      <c r="D26" s="9">
        <v>41</v>
      </c>
      <c r="E26" s="9">
        <v>39</v>
      </c>
      <c r="F26" s="5">
        <f>SUM(D26+E26)</f>
        <v>80</v>
      </c>
      <c r="G26" s="79" t="s">
        <v>12</v>
      </c>
      <c r="H26" s="73">
        <v>19122</v>
      </c>
      <c r="I26" s="14"/>
      <c r="J26" s="53">
        <f t="shared" si="0"/>
        <v>65</v>
      </c>
      <c r="K26" s="25"/>
      <c r="L26" s="25"/>
      <c r="M26" s="25"/>
      <c r="N26" s="25"/>
      <c r="O26" s="2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23" customFormat="1" ht="19.5" x14ac:dyDescent="0.3">
      <c r="A27" s="28" t="s">
        <v>228</v>
      </c>
      <c r="B27" s="7" t="s">
        <v>28</v>
      </c>
      <c r="C27" s="8">
        <v>7</v>
      </c>
      <c r="D27" s="9">
        <v>38</v>
      </c>
      <c r="E27" s="9">
        <v>42</v>
      </c>
      <c r="F27" s="5">
        <f>SUM(D27+E27)</f>
        <v>80</v>
      </c>
      <c r="G27" s="79" t="s">
        <v>12</v>
      </c>
      <c r="H27" s="73">
        <v>23251</v>
      </c>
      <c r="I27" s="14"/>
      <c r="J27" s="53">
        <f t="shared" si="0"/>
        <v>54</v>
      </c>
      <c r="K27" s="25"/>
      <c r="L27" s="25"/>
      <c r="M27" s="25"/>
      <c r="N27" s="25"/>
      <c r="O27" s="2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23" customFormat="1" ht="19.5" x14ac:dyDescent="0.3">
      <c r="A28" s="28" t="s">
        <v>232</v>
      </c>
      <c r="B28" s="7" t="s">
        <v>72</v>
      </c>
      <c r="C28" s="8">
        <v>7</v>
      </c>
      <c r="D28" s="9">
        <v>43</v>
      </c>
      <c r="E28" s="9">
        <v>38</v>
      </c>
      <c r="F28" s="5">
        <f>SUM(D28+E28)</f>
        <v>81</v>
      </c>
      <c r="G28" s="79" t="s">
        <v>12</v>
      </c>
      <c r="H28" s="73">
        <v>28522</v>
      </c>
      <c r="I28" s="14"/>
      <c r="J28" s="53">
        <f t="shared" si="0"/>
        <v>40</v>
      </c>
      <c r="K28" s="25"/>
      <c r="L28" s="25"/>
      <c r="M28" s="25"/>
      <c r="N28" s="25"/>
      <c r="O28" s="2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23" customFormat="1" ht="19.5" x14ac:dyDescent="0.3">
      <c r="A29" s="28" t="s">
        <v>212</v>
      </c>
      <c r="B29" s="7" t="s">
        <v>32</v>
      </c>
      <c r="C29" s="8">
        <v>3</v>
      </c>
      <c r="D29" s="9">
        <v>42</v>
      </c>
      <c r="E29" s="9">
        <v>39</v>
      </c>
      <c r="F29" s="5">
        <f>SUM(D29+E29)</f>
        <v>81</v>
      </c>
      <c r="G29" s="79" t="s">
        <v>12</v>
      </c>
      <c r="H29" s="73">
        <v>22100</v>
      </c>
      <c r="I29" s="14"/>
      <c r="J29" s="53">
        <f t="shared" si="0"/>
        <v>57</v>
      </c>
      <c r="K29" s="25"/>
      <c r="L29" s="25"/>
      <c r="M29" s="25"/>
      <c r="N29" s="25"/>
      <c r="O29" s="2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23" customFormat="1" ht="19.5" x14ac:dyDescent="0.3">
      <c r="A30" s="28" t="s">
        <v>49</v>
      </c>
      <c r="B30" s="7" t="s">
        <v>29</v>
      </c>
      <c r="C30" s="8">
        <v>9</v>
      </c>
      <c r="D30" s="9">
        <v>41</v>
      </c>
      <c r="E30" s="9">
        <v>40</v>
      </c>
      <c r="F30" s="5">
        <f>SUM(D30+E30)</f>
        <v>81</v>
      </c>
      <c r="G30" s="79" t="s">
        <v>12</v>
      </c>
      <c r="H30" s="73">
        <v>28013</v>
      </c>
      <c r="I30" s="14"/>
      <c r="J30" s="53">
        <f t="shared" si="0"/>
        <v>41</v>
      </c>
      <c r="K30" s="25"/>
      <c r="L30" s="25"/>
      <c r="M30" s="25"/>
      <c r="N30" s="25"/>
      <c r="O30" s="2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23" customFormat="1" ht="19.5" x14ac:dyDescent="0.3">
      <c r="A31" s="28" t="s">
        <v>208</v>
      </c>
      <c r="B31" s="7" t="s">
        <v>32</v>
      </c>
      <c r="C31" s="8">
        <v>6</v>
      </c>
      <c r="D31" s="9">
        <v>41</v>
      </c>
      <c r="E31" s="9">
        <v>40</v>
      </c>
      <c r="F31" s="5">
        <f>SUM(D31+E31)</f>
        <v>81</v>
      </c>
      <c r="G31" s="79" t="s">
        <v>12</v>
      </c>
      <c r="H31" s="73">
        <v>29087</v>
      </c>
      <c r="I31" s="14"/>
      <c r="J31" s="53">
        <f t="shared" si="0"/>
        <v>38</v>
      </c>
      <c r="K31" s="25"/>
      <c r="L31" s="25"/>
      <c r="M31" s="25"/>
      <c r="N31" s="25"/>
      <c r="O31" s="2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23" customFormat="1" ht="19.5" x14ac:dyDescent="0.3">
      <c r="A32" s="28" t="s">
        <v>33</v>
      </c>
      <c r="B32" s="7" t="s">
        <v>34</v>
      </c>
      <c r="C32" s="8">
        <v>4</v>
      </c>
      <c r="D32" s="9">
        <v>40</v>
      </c>
      <c r="E32" s="9">
        <v>41</v>
      </c>
      <c r="F32" s="5">
        <f>SUM(D32+E32)</f>
        <v>81</v>
      </c>
      <c r="G32" s="79" t="s">
        <v>12</v>
      </c>
      <c r="H32" s="73">
        <v>21180</v>
      </c>
      <c r="I32" s="14"/>
      <c r="J32" s="53">
        <f t="shared" si="0"/>
        <v>60</v>
      </c>
      <c r="K32" s="25"/>
      <c r="L32" s="25"/>
      <c r="M32" s="25"/>
      <c r="N32" s="25"/>
      <c r="O32" s="2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23" customFormat="1" ht="19.5" x14ac:dyDescent="0.3">
      <c r="A33" s="28" t="s">
        <v>217</v>
      </c>
      <c r="B33" s="7" t="s">
        <v>26</v>
      </c>
      <c r="C33" s="8">
        <v>5</v>
      </c>
      <c r="D33" s="9">
        <v>39</v>
      </c>
      <c r="E33" s="9">
        <v>42</v>
      </c>
      <c r="F33" s="5">
        <f>SUM(D33+E33)</f>
        <v>81</v>
      </c>
      <c r="G33" s="79" t="s">
        <v>12</v>
      </c>
      <c r="H33" s="73">
        <v>25939</v>
      </c>
      <c r="I33" s="14"/>
      <c r="J33" s="53">
        <f t="shared" si="0"/>
        <v>47</v>
      </c>
      <c r="K33" s="25"/>
      <c r="L33" s="25"/>
      <c r="M33" s="25"/>
      <c r="N33" s="25"/>
      <c r="O33" s="2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23" customFormat="1" ht="19.5" x14ac:dyDescent="0.3">
      <c r="A34" s="28" t="s">
        <v>35</v>
      </c>
      <c r="B34" s="7" t="s">
        <v>27</v>
      </c>
      <c r="C34" s="8">
        <v>3</v>
      </c>
      <c r="D34" s="9">
        <v>45</v>
      </c>
      <c r="E34" s="9">
        <v>37</v>
      </c>
      <c r="F34" s="5">
        <f>SUM(D34+E34)</f>
        <v>82</v>
      </c>
      <c r="G34" s="79" t="s">
        <v>12</v>
      </c>
      <c r="H34" s="73">
        <v>27857</v>
      </c>
      <c r="I34" s="14"/>
      <c r="J34" s="53">
        <f t="shared" si="0"/>
        <v>41</v>
      </c>
      <c r="K34" s="25"/>
      <c r="L34" s="25"/>
      <c r="M34" s="25"/>
      <c r="N34" s="25"/>
      <c r="O34" s="2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23" customFormat="1" ht="19.5" x14ac:dyDescent="0.3">
      <c r="A35" s="28" t="s">
        <v>243</v>
      </c>
      <c r="B35" s="7" t="s">
        <v>26</v>
      </c>
      <c r="C35" s="8">
        <v>10</v>
      </c>
      <c r="D35" s="9">
        <v>45</v>
      </c>
      <c r="E35" s="9">
        <v>37</v>
      </c>
      <c r="F35" s="5">
        <f>SUM(D35+E35)</f>
        <v>82</v>
      </c>
      <c r="G35" s="79" t="s">
        <v>12</v>
      </c>
      <c r="H35" s="73">
        <v>21345</v>
      </c>
      <c r="I35" s="14"/>
      <c r="J35" s="53">
        <f t="shared" si="0"/>
        <v>59</v>
      </c>
      <c r="K35" s="25"/>
      <c r="L35" s="25"/>
      <c r="M35" s="25"/>
      <c r="N35" s="25"/>
      <c r="O35" s="2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23" customFormat="1" ht="19.5" x14ac:dyDescent="0.3">
      <c r="A36" s="28" t="s">
        <v>226</v>
      </c>
      <c r="B36" s="7" t="s">
        <v>31</v>
      </c>
      <c r="C36" s="8">
        <v>7</v>
      </c>
      <c r="D36" s="9">
        <v>43</v>
      </c>
      <c r="E36" s="9">
        <v>39</v>
      </c>
      <c r="F36" s="5">
        <f>SUM(D36+E36)</f>
        <v>82</v>
      </c>
      <c r="G36" s="79" t="s">
        <v>12</v>
      </c>
      <c r="H36" s="73">
        <v>27443</v>
      </c>
      <c r="I36" s="14"/>
      <c r="J36" s="53">
        <f t="shared" si="0"/>
        <v>43</v>
      </c>
      <c r="K36" s="25"/>
      <c r="L36" s="25"/>
      <c r="M36" s="25"/>
      <c r="N36" s="25"/>
      <c r="O36" s="2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s="23" customFormat="1" ht="19.5" x14ac:dyDescent="0.3">
      <c r="A37" s="28" t="s">
        <v>231</v>
      </c>
      <c r="B37" s="7" t="s">
        <v>224</v>
      </c>
      <c r="C37" s="8">
        <v>7</v>
      </c>
      <c r="D37" s="9">
        <v>43</v>
      </c>
      <c r="E37" s="9">
        <v>39</v>
      </c>
      <c r="F37" s="5">
        <f>SUM(D37+E37)</f>
        <v>82</v>
      </c>
      <c r="G37" s="79" t="s">
        <v>12</v>
      </c>
      <c r="H37" s="73">
        <v>24009</v>
      </c>
      <c r="I37" s="14"/>
      <c r="J37" s="53">
        <f t="shared" si="0"/>
        <v>52</v>
      </c>
      <c r="K37" s="25"/>
      <c r="L37" s="25"/>
      <c r="M37" s="25"/>
      <c r="N37" s="25"/>
      <c r="O37" s="2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s="23" customFormat="1" ht="19.5" x14ac:dyDescent="0.3">
      <c r="A38" s="28" t="s">
        <v>206</v>
      </c>
      <c r="B38" s="7" t="s">
        <v>32</v>
      </c>
      <c r="C38" s="8">
        <v>5</v>
      </c>
      <c r="D38" s="9">
        <v>43</v>
      </c>
      <c r="E38" s="9">
        <v>39</v>
      </c>
      <c r="F38" s="5">
        <f>SUM(D38+E38)</f>
        <v>82</v>
      </c>
      <c r="G38" s="79" t="s">
        <v>12</v>
      </c>
      <c r="H38" s="73">
        <v>32813</v>
      </c>
      <c r="I38" s="14"/>
      <c r="J38" s="53">
        <f t="shared" si="0"/>
        <v>28</v>
      </c>
      <c r="K38" s="25"/>
      <c r="L38" s="25"/>
      <c r="M38" s="25"/>
      <c r="N38" s="25"/>
      <c r="O38" s="2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s="23" customFormat="1" ht="19.5" x14ac:dyDescent="0.3">
      <c r="A39" s="28" t="s">
        <v>96</v>
      </c>
      <c r="B39" s="7" t="s">
        <v>27</v>
      </c>
      <c r="C39" s="8">
        <v>6</v>
      </c>
      <c r="D39" s="9">
        <v>42</v>
      </c>
      <c r="E39" s="9">
        <v>40</v>
      </c>
      <c r="F39" s="5">
        <f>SUM(D39+E39)</f>
        <v>82</v>
      </c>
      <c r="G39" s="79" t="s">
        <v>12</v>
      </c>
      <c r="H39" s="73">
        <v>30943</v>
      </c>
      <c r="I39" s="14"/>
      <c r="J39" s="53">
        <f t="shared" si="0"/>
        <v>33</v>
      </c>
      <c r="K39" s="25"/>
      <c r="L39" s="25"/>
      <c r="M39" s="25"/>
      <c r="N39" s="25"/>
      <c r="O39" s="2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s="23" customFormat="1" ht="19.5" x14ac:dyDescent="0.3">
      <c r="A40" s="28" t="s">
        <v>255</v>
      </c>
      <c r="B40" s="7" t="s">
        <v>72</v>
      </c>
      <c r="C40" s="8">
        <v>12</v>
      </c>
      <c r="D40" s="9">
        <v>42</v>
      </c>
      <c r="E40" s="9">
        <v>40</v>
      </c>
      <c r="F40" s="5">
        <f>SUM(D40+E40)</f>
        <v>82</v>
      </c>
      <c r="G40" s="79" t="s">
        <v>12</v>
      </c>
      <c r="H40" s="73">
        <v>20025</v>
      </c>
      <c r="I40" s="14"/>
      <c r="J40" s="53">
        <f t="shared" si="0"/>
        <v>63</v>
      </c>
      <c r="K40" s="25"/>
      <c r="L40" s="25"/>
      <c r="M40" s="25"/>
      <c r="N40" s="25"/>
      <c r="O40" s="2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s="23" customFormat="1" ht="19.5" x14ac:dyDescent="0.3">
      <c r="A41" s="124" t="s">
        <v>73</v>
      </c>
      <c r="B41" s="7" t="s">
        <v>27</v>
      </c>
      <c r="C41" s="8">
        <v>4</v>
      </c>
      <c r="D41" s="9">
        <v>47</v>
      </c>
      <c r="E41" s="9">
        <v>36</v>
      </c>
      <c r="F41" s="5">
        <f>SUM(D41+E41)</f>
        <v>83</v>
      </c>
      <c r="G41" s="79" t="s">
        <v>12</v>
      </c>
      <c r="H41" s="73">
        <v>33055</v>
      </c>
      <c r="I41" s="14"/>
      <c r="J41" s="53">
        <f t="shared" si="0"/>
        <v>27</v>
      </c>
      <c r="K41" s="25"/>
      <c r="L41" s="25"/>
      <c r="M41" s="25"/>
      <c r="N41" s="25"/>
      <c r="O41" s="2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s="23" customFormat="1" ht="19.5" x14ac:dyDescent="0.3">
      <c r="A42" s="28" t="s">
        <v>220</v>
      </c>
      <c r="B42" s="7" t="s">
        <v>214</v>
      </c>
      <c r="C42" s="8">
        <v>6</v>
      </c>
      <c r="D42" s="9">
        <v>45</v>
      </c>
      <c r="E42" s="9">
        <v>38</v>
      </c>
      <c r="F42" s="5">
        <f>SUM(D42+E42)</f>
        <v>83</v>
      </c>
      <c r="G42" s="79" t="s">
        <v>12</v>
      </c>
      <c r="H42" s="73">
        <v>28353</v>
      </c>
      <c r="I42" s="14"/>
      <c r="J42" s="53">
        <f t="shared" si="0"/>
        <v>40</v>
      </c>
      <c r="K42" s="25"/>
      <c r="L42" s="25"/>
      <c r="M42" s="25"/>
      <c r="N42" s="25"/>
      <c r="O42" s="25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s="23" customFormat="1" ht="19.5" x14ac:dyDescent="0.3">
      <c r="A43" s="28" t="s">
        <v>240</v>
      </c>
      <c r="B43" s="7" t="s">
        <v>222</v>
      </c>
      <c r="C43" s="8">
        <v>9</v>
      </c>
      <c r="D43" s="9">
        <v>43</v>
      </c>
      <c r="E43" s="9">
        <v>40</v>
      </c>
      <c r="F43" s="5">
        <f>SUM(D43+E43)</f>
        <v>83</v>
      </c>
      <c r="G43" s="79" t="s">
        <v>12</v>
      </c>
      <c r="H43" s="73">
        <v>24026</v>
      </c>
      <c r="I43" s="14"/>
      <c r="J43" s="53">
        <f t="shared" si="0"/>
        <v>52</v>
      </c>
      <c r="K43" s="25"/>
      <c r="L43" s="25"/>
      <c r="M43" s="25"/>
      <c r="N43" s="25"/>
      <c r="O43" s="25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s="23" customFormat="1" ht="19.5" x14ac:dyDescent="0.3">
      <c r="A44" s="28" t="s">
        <v>108</v>
      </c>
      <c r="B44" s="7" t="s">
        <v>32</v>
      </c>
      <c r="C44" s="8">
        <v>8</v>
      </c>
      <c r="D44" s="9">
        <v>41</v>
      </c>
      <c r="E44" s="9">
        <v>42</v>
      </c>
      <c r="F44" s="5">
        <f>SUM(D44+E44)</f>
        <v>83</v>
      </c>
      <c r="G44" s="79" t="s">
        <v>12</v>
      </c>
      <c r="H44" s="73">
        <v>20070</v>
      </c>
      <c r="I44" s="14"/>
      <c r="J44" s="53">
        <f t="shared" si="0"/>
        <v>63</v>
      </c>
      <c r="K44" s="25"/>
      <c r="L44" s="25"/>
      <c r="M44" s="25"/>
      <c r="N44" s="25"/>
      <c r="O44" s="25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1:256" s="23" customFormat="1" ht="19.5" x14ac:dyDescent="0.3">
      <c r="A45" s="28" t="s">
        <v>207</v>
      </c>
      <c r="B45" s="7" t="s">
        <v>32</v>
      </c>
      <c r="C45" s="8">
        <v>6</v>
      </c>
      <c r="D45" s="9">
        <v>41</v>
      </c>
      <c r="E45" s="9">
        <v>42</v>
      </c>
      <c r="F45" s="5">
        <f>SUM(D45+E45)</f>
        <v>83</v>
      </c>
      <c r="G45" s="79" t="s">
        <v>12</v>
      </c>
      <c r="H45" s="73">
        <v>29128</v>
      </c>
      <c r="I45" s="14"/>
      <c r="J45" s="53">
        <f t="shared" si="0"/>
        <v>38</v>
      </c>
      <c r="K45" s="25"/>
      <c r="L45" s="25"/>
      <c r="M45" s="25"/>
      <c r="N45" s="25"/>
      <c r="O45" s="25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pans="1:256" s="23" customFormat="1" ht="19.5" x14ac:dyDescent="0.3">
      <c r="A46" s="28" t="s">
        <v>237</v>
      </c>
      <c r="B46" s="7" t="s">
        <v>31</v>
      </c>
      <c r="C46" s="8">
        <v>11</v>
      </c>
      <c r="D46" s="9">
        <v>40</v>
      </c>
      <c r="E46" s="9">
        <v>43</v>
      </c>
      <c r="F46" s="5">
        <f>SUM(D46+E46)</f>
        <v>83</v>
      </c>
      <c r="G46" s="79" t="s">
        <v>12</v>
      </c>
      <c r="H46" s="73">
        <v>28264</v>
      </c>
      <c r="I46" s="14"/>
      <c r="J46" s="53">
        <f t="shared" si="0"/>
        <v>40</v>
      </c>
      <c r="K46" s="25"/>
      <c r="L46" s="25"/>
      <c r="M46" s="25"/>
      <c r="N46" s="25"/>
      <c r="O46" s="25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1:256" s="23" customFormat="1" ht="19.5" x14ac:dyDescent="0.3">
      <c r="A47" s="28" t="s">
        <v>229</v>
      </c>
      <c r="B47" s="7" t="s">
        <v>32</v>
      </c>
      <c r="C47" s="8">
        <v>8</v>
      </c>
      <c r="D47" s="9">
        <v>44</v>
      </c>
      <c r="E47" s="9">
        <v>40</v>
      </c>
      <c r="F47" s="5">
        <f>SUM(D47+E47)</f>
        <v>84</v>
      </c>
      <c r="G47" s="79" t="s">
        <v>12</v>
      </c>
      <c r="H47" s="73">
        <v>21375</v>
      </c>
      <c r="I47" s="14"/>
      <c r="J47" s="53">
        <f t="shared" si="0"/>
        <v>59</v>
      </c>
      <c r="K47" s="25"/>
      <c r="L47" s="25"/>
      <c r="M47" s="25"/>
      <c r="N47" s="25"/>
      <c r="O47" s="2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</row>
    <row r="48" spans="1:256" s="23" customFormat="1" ht="19.5" x14ac:dyDescent="0.3">
      <c r="A48" s="28" t="s">
        <v>244</v>
      </c>
      <c r="B48" s="7" t="s">
        <v>29</v>
      </c>
      <c r="C48" s="8">
        <v>10</v>
      </c>
      <c r="D48" s="9">
        <v>43</v>
      </c>
      <c r="E48" s="9">
        <v>41</v>
      </c>
      <c r="F48" s="5">
        <f>SUM(D48+E48)</f>
        <v>84</v>
      </c>
      <c r="G48" s="79" t="s">
        <v>12</v>
      </c>
      <c r="H48" s="73">
        <v>29104</v>
      </c>
      <c r="I48" s="14"/>
      <c r="J48" s="53">
        <f t="shared" si="0"/>
        <v>38</v>
      </c>
      <c r="K48" s="25"/>
      <c r="L48" s="25"/>
      <c r="M48" s="25"/>
      <c r="N48" s="25"/>
      <c r="O48" s="2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  <row r="49" spans="1:256" s="23" customFormat="1" ht="19.5" x14ac:dyDescent="0.3">
      <c r="A49" s="28" t="s">
        <v>50</v>
      </c>
      <c r="B49" s="7" t="s">
        <v>34</v>
      </c>
      <c r="C49" s="8">
        <v>5</v>
      </c>
      <c r="D49" s="9">
        <v>43</v>
      </c>
      <c r="E49" s="9">
        <v>42</v>
      </c>
      <c r="F49" s="5">
        <f>SUM(D49+E49)</f>
        <v>85</v>
      </c>
      <c r="G49" s="79" t="s">
        <v>12</v>
      </c>
      <c r="H49" s="73">
        <v>21940</v>
      </c>
      <c r="I49" s="14"/>
      <c r="J49" s="53">
        <f t="shared" si="0"/>
        <v>58</v>
      </c>
      <c r="K49" s="25"/>
      <c r="L49" s="25"/>
      <c r="M49" s="25"/>
      <c r="N49" s="25"/>
      <c r="O49" s="2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</row>
    <row r="50" spans="1:256" s="23" customFormat="1" ht="19.5" x14ac:dyDescent="0.3">
      <c r="A50" s="28" t="s">
        <v>279</v>
      </c>
      <c r="B50" s="7" t="s">
        <v>32</v>
      </c>
      <c r="C50" s="8">
        <v>17</v>
      </c>
      <c r="D50" s="9">
        <v>43</v>
      </c>
      <c r="E50" s="9">
        <v>42</v>
      </c>
      <c r="F50" s="5">
        <f>SUM(D50+E50)</f>
        <v>85</v>
      </c>
      <c r="G50" s="79" t="s">
        <v>12</v>
      </c>
      <c r="H50" s="73">
        <v>18628</v>
      </c>
      <c r="I50" s="14"/>
      <c r="J50" s="53">
        <f t="shared" si="0"/>
        <v>67</v>
      </c>
      <c r="K50" s="25"/>
      <c r="L50" s="25"/>
      <c r="M50" s="25"/>
      <c r="N50" s="25"/>
      <c r="O50" s="25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s="23" customFormat="1" ht="19.5" x14ac:dyDescent="0.3">
      <c r="A51" s="28" t="s">
        <v>256</v>
      </c>
      <c r="B51" s="7" t="s">
        <v>32</v>
      </c>
      <c r="C51" s="8">
        <v>12</v>
      </c>
      <c r="D51" s="9">
        <v>47</v>
      </c>
      <c r="E51" s="9">
        <v>39</v>
      </c>
      <c r="F51" s="5">
        <f>SUM(D51+E51)</f>
        <v>86</v>
      </c>
      <c r="G51" s="79" t="s">
        <v>12</v>
      </c>
      <c r="H51" s="73">
        <v>26973</v>
      </c>
      <c r="I51" s="14"/>
      <c r="J51" s="53">
        <f t="shared" si="0"/>
        <v>44</v>
      </c>
      <c r="K51" s="25"/>
      <c r="L51" s="25"/>
      <c r="M51" s="25"/>
      <c r="N51" s="25"/>
      <c r="O51" s="25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pans="1:256" s="23" customFormat="1" ht="19.5" x14ac:dyDescent="0.3">
      <c r="A52" s="28" t="s">
        <v>230</v>
      </c>
      <c r="B52" s="7" t="s">
        <v>32</v>
      </c>
      <c r="C52" s="8">
        <v>7</v>
      </c>
      <c r="D52" s="9">
        <v>45</v>
      </c>
      <c r="E52" s="9">
        <v>41</v>
      </c>
      <c r="F52" s="5">
        <f>SUM(D52+E52)</f>
        <v>86</v>
      </c>
      <c r="G52" s="79" t="s">
        <v>12</v>
      </c>
      <c r="H52" s="73">
        <v>27525</v>
      </c>
      <c r="I52" s="14"/>
      <c r="J52" s="53">
        <f t="shared" si="0"/>
        <v>42</v>
      </c>
      <c r="K52" s="25"/>
      <c r="L52" s="25"/>
      <c r="M52" s="25"/>
      <c r="N52" s="25"/>
      <c r="O52" s="2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</row>
    <row r="53" spans="1:256" s="23" customFormat="1" ht="19.5" x14ac:dyDescent="0.3">
      <c r="A53" s="28" t="s">
        <v>227</v>
      </c>
      <c r="B53" s="7" t="s">
        <v>26</v>
      </c>
      <c r="C53" s="8">
        <v>7</v>
      </c>
      <c r="D53" s="9">
        <v>43</v>
      </c>
      <c r="E53" s="9">
        <v>43</v>
      </c>
      <c r="F53" s="5">
        <f>SUM(D53+E53)</f>
        <v>86</v>
      </c>
      <c r="G53" s="79" t="s">
        <v>12</v>
      </c>
      <c r="H53" s="73">
        <v>33232</v>
      </c>
      <c r="I53" s="14"/>
      <c r="J53" s="53">
        <f t="shared" si="0"/>
        <v>27</v>
      </c>
      <c r="K53" s="25"/>
      <c r="L53" s="25"/>
      <c r="M53" s="25"/>
      <c r="N53" s="25"/>
      <c r="O53" s="2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</row>
    <row r="54" spans="1:256" s="23" customFormat="1" ht="19.5" x14ac:dyDescent="0.3">
      <c r="A54" s="28" t="s">
        <v>48</v>
      </c>
      <c r="B54" s="7" t="s">
        <v>27</v>
      </c>
      <c r="C54" s="8">
        <v>5</v>
      </c>
      <c r="D54" s="9">
        <v>43</v>
      </c>
      <c r="E54" s="9">
        <v>43</v>
      </c>
      <c r="F54" s="5">
        <f>SUM(D54+E54)</f>
        <v>86</v>
      </c>
      <c r="G54" s="79" t="s">
        <v>12</v>
      </c>
      <c r="H54" s="73">
        <v>31329</v>
      </c>
      <c r="I54" s="14"/>
      <c r="J54" s="53">
        <f t="shared" si="0"/>
        <v>32</v>
      </c>
      <c r="K54" s="25"/>
      <c r="L54" s="25"/>
      <c r="M54" s="25"/>
      <c r="N54" s="25"/>
      <c r="O54" s="25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</row>
    <row r="55" spans="1:256" s="23" customFormat="1" ht="19.5" x14ac:dyDescent="0.3">
      <c r="A55" s="28" t="s">
        <v>239</v>
      </c>
      <c r="B55" s="7" t="s">
        <v>224</v>
      </c>
      <c r="C55" s="8">
        <v>9</v>
      </c>
      <c r="D55" s="9">
        <v>48</v>
      </c>
      <c r="E55" s="9">
        <v>39</v>
      </c>
      <c r="F55" s="5">
        <f>SUM(D55+E55)</f>
        <v>87</v>
      </c>
      <c r="G55" s="79" t="s">
        <v>12</v>
      </c>
      <c r="H55" s="73">
        <v>23787</v>
      </c>
      <c r="I55" s="14"/>
      <c r="J55" s="53">
        <f t="shared" si="0"/>
        <v>53</v>
      </c>
      <c r="K55" s="25"/>
      <c r="L55" s="25"/>
      <c r="M55" s="25"/>
      <c r="N55" s="25"/>
      <c r="O55" s="2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</row>
    <row r="56" spans="1:256" s="23" customFormat="1" ht="19.5" x14ac:dyDescent="0.3">
      <c r="A56" s="28" t="s">
        <v>246</v>
      </c>
      <c r="B56" s="7" t="s">
        <v>72</v>
      </c>
      <c r="C56" s="8">
        <v>10</v>
      </c>
      <c r="D56" s="9">
        <v>48</v>
      </c>
      <c r="E56" s="9">
        <v>39</v>
      </c>
      <c r="F56" s="5">
        <f>SUM(D56+E56)</f>
        <v>87</v>
      </c>
      <c r="G56" s="79" t="s">
        <v>12</v>
      </c>
      <c r="H56" s="73">
        <v>28111</v>
      </c>
      <c r="I56" s="14"/>
      <c r="J56" s="53">
        <f t="shared" si="0"/>
        <v>41</v>
      </c>
      <c r="K56" s="25"/>
      <c r="L56" s="25"/>
      <c r="M56" s="25"/>
      <c r="N56" s="25"/>
      <c r="O56" s="2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1:256" s="23" customFormat="1" ht="19.5" x14ac:dyDescent="0.3">
      <c r="A57" s="28" t="s">
        <v>260</v>
      </c>
      <c r="B57" s="7" t="s">
        <v>26</v>
      </c>
      <c r="C57" s="8">
        <v>13</v>
      </c>
      <c r="D57" s="9">
        <v>47</v>
      </c>
      <c r="E57" s="9">
        <v>40</v>
      </c>
      <c r="F57" s="5">
        <f>SUM(D57+E57)</f>
        <v>87</v>
      </c>
      <c r="G57" s="79" t="s">
        <v>12</v>
      </c>
      <c r="H57" s="73">
        <v>27724</v>
      </c>
      <c r="I57" s="14"/>
      <c r="J57" s="53">
        <f t="shared" si="0"/>
        <v>42</v>
      </c>
      <c r="K57" s="25"/>
      <c r="L57" s="25"/>
      <c r="M57" s="25"/>
      <c r="N57" s="25"/>
      <c r="O57" s="25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</row>
    <row r="58" spans="1:256" s="23" customFormat="1" ht="19.5" x14ac:dyDescent="0.3">
      <c r="A58" s="28" t="s">
        <v>249</v>
      </c>
      <c r="B58" s="7" t="s">
        <v>27</v>
      </c>
      <c r="C58" s="8">
        <v>11</v>
      </c>
      <c r="D58" s="9">
        <v>45</v>
      </c>
      <c r="E58" s="9">
        <v>42</v>
      </c>
      <c r="F58" s="5">
        <f>SUM(D58+E58)</f>
        <v>87</v>
      </c>
      <c r="G58" s="79" t="s">
        <v>12</v>
      </c>
      <c r="H58" s="73">
        <v>25092</v>
      </c>
      <c r="I58" s="14"/>
      <c r="J58" s="53">
        <f t="shared" si="0"/>
        <v>49</v>
      </c>
      <c r="K58" s="25"/>
      <c r="L58" s="25"/>
      <c r="M58" s="25"/>
      <c r="N58" s="25"/>
      <c r="O58" s="25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s="23" customFormat="1" ht="19.5" x14ac:dyDescent="0.3">
      <c r="A59" s="28" t="s">
        <v>233</v>
      </c>
      <c r="B59" s="7" t="s">
        <v>34</v>
      </c>
      <c r="C59" s="8">
        <v>7</v>
      </c>
      <c r="D59" s="9">
        <v>44</v>
      </c>
      <c r="E59" s="9">
        <v>43</v>
      </c>
      <c r="F59" s="5">
        <f>SUM(D59+E59)</f>
        <v>87</v>
      </c>
      <c r="G59" s="79" t="s">
        <v>12</v>
      </c>
      <c r="H59" s="73">
        <v>24765</v>
      </c>
      <c r="I59" s="14"/>
      <c r="J59" s="53">
        <f t="shared" si="0"/>
        <v>50</v>
      </c>
      <c r="K59" s="25"/>
      <c r="L59" s="25"/>
      <c r="M59" s="25"/>
      <c r="N59" s="25"/>
      <c r="O59" s="2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s="23" customFormat="1" ht="19.5" x14ac:dyDescent="0.3">
      <c r="A60" s="28" t="s">
        <v>245</v>
      </c>
      <c r="B60" s="7" t="s">
        <v>29</v>
      </c>
      <c r="C60" s="8">
        <v>10</v>
      </c>
      <c r="D60" s="9">
        <v>43</v>
      </c>
      <c r="E60" s="9">
        <v>44</v>
      </c>
      <c r="F60" s="5">
        <f>SUM(D60+E60)</f>
        <v>87</v>
      </c>
      <c r="G60" s="79" t="s">
        <v>12</v>
      </c>
      <c r="H60" s="73">
        <v>23270</v>
      </c>
      <c r="I60" s="14"/>
      <c r="J60" s="53">
        <f t="shared" si="0"/>
        <v>54</v>
      </c>
      <c r="K60" s="25"/>
      <c r="L60" s="25"/>
      <c r="M60" s="25"/>
      <c r="N60" s="25"/>
      <c r="O60" s="25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 s="23" customFormat="1" ht="19.5" x14ac:dyDescent="0.3">
      <c r="A61" s="28" t="s">
        <v>254</v>
      </c>
      <c r="B61" s="7" t="s">
        <v>72</v>
      </c>
      <c r="C61" s="8">
        <v>12</v>
      </c>
      <c r="D61" s="9">
        <v>47</v>
      </c>
      <c r="E61" s="9">
        <v>41</v>
      </c>
      <c r="F61" s="5">
        <f>SUM(D61+E61)</f>
        <v>88</v>
      </c>
      <c r="G61" s="79" t="s">
        <v>12</v>
      </c>
      <c r="H61" s="73">
        <v>26980</v>
      </c>
      <c r="I61" s="14"/>
      <c r="J61" s="53">
        <f t="shared" si="0"/>
        <v>44</v>
      </c>
      <c r="K61" s="25"/>
      <c r="L61" s="25"/>
      <c r="M61" s="25"/>
      <c r="N61" s="25"/>
      <c r="O61" s="25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s="23" customFormat="1" ht="19.5" x14ac:dyDescent="0.3">
      <c r="A62" s="28" t="s">
        <v>241</v>
      </c>
      <c r="B62" s="7" t="s">
        <v>52</v>
      </c>
      <c r="C62" s="8">
        <v>9</v>
      </c>
      <c r="D62" s="9">
        <v>46</v>
      </c>
      <c r="E62" s="9">
        <v>42</v>
      </c>
      <c r="F62" s="5">
        <f>SUM(D62+E62)</f>
        <v>88</v>
      </c>
      <c r="G62" s="79" t="s">
        <v>12</v>
      </c>
      <c r="H62" s="73">
        <v>19278</v>
      </c>
      <c r="I62" s="14"/>
      <c r="J62" s="53">
        <f t="shared" si="0"/>
        <v>65</v>
      </c>
      <c r="K62" s="25"/>
      <c r="L62" s="25"/>
      <c r="M62" s="25"/>
      <c r="N62" s="25"/>
      <c r="O62" s="25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1:256" s="23" customFormat="1" ht="19.5" x14ac:dyDescent="0.3">
      <c r="A63" s="28" t="s">
        <v>216</v>
      </c>
      <c r="B63" s="7" t="s">
        <v>214</v>
      </c>
      <c r="C63" s="8">
        <v>5</v>
      </c>
      <c r="D63" s="9">
        <v>45</v>
      </c>
      <c r="E63" s="9">
        <v>43</v>
      </c>
      <c r="F63" s="5">
        <f>SUM(D63+E63)</f>
        <v>88</v>
      </c>
      <c r="G63" s="79" t="s">
        <v>12</v>
      </c>
      <c r="H63" s="73">
        <v>26705</v>
      </c>
      <c r="I63" s="14"/>
      <c r="J63" s="53">
        <f t="shared" si="0"/>
        <v>45</v>
      </c>
      <c r="K63" s="25"/>
      <c r="L63" s="25"/>
      <c r="M63" s="25"/>
      <c r="N63" s="25"/>
      <c r="O63" s="25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</row>
    <row r="64" spans="1:256" s="23" customFormat="1" ht="19.5" x14ac:dyDescent="0.3">
      <c r="A64" s="28" t="s">
        <v>264</v>
      </c>
      <c r="B64" s="7" t="s">
        <v>32</v>
      </c>
      <c r="C64" s="8">
        <v>14</v>
      </c>
      <c r="D64" s="9">
        <v>43</v>
      </c>
      <c r="E64" s="9">
        <v>45</v>
      </c>
      <c r="F64" s="5">
        <f>SUM(D64+E64)</f>
        <v>88</v>
      </c>
      <c r="G64" s="79" t="s">
        <v>12</v>
      </c>
      <c r="H64" s="73">
        <v>20968</v>
      </c>
      <c r="I64" s="14"/>
      <c r="J64" s="53">
        <f t="shared" si="0"/>
        <v>60</v>
      </c>
      <c r="K64" s="25"/>
      <c r="L64" s="25"/>
      <c r="M64" s="25"/>
      <c r="N64" s="25"/>
      <c r="O64" s="25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</row>
    <row r="65" spans="1:256" s="23" customFormat="1" ht="19.5" x14ac:dyDescent="0.3">
      <c r="A65" s="28" t="s">
        <v>274</v>
      </c>
      <c r="B65" s="7" t="s">
        <v>32</v>
      </c>
      <c r="C65" s="8">
        <v>16</v>
      </c>
      <c r="D65" s="9">
        <v>41</v>
      </c>
      <c r="E65" s="9">
        <v>47</v>
      </c>
      <c r="F65" s="5">
        <f>SUM(D65+E65)</f>
        <v>88</v>
      </c>
      <c r="G65" s="79" t="s">
        <v>12</v>
      </c>
      <c r="H65" s="73">
        <v>25046</v>
      </c>
      <c r="I65" s="14"/>
      <c r="J65" s="53">
        <f t="shared" si="0"/>
        <v>49</v>
      </c>
      <c r="K65" s="25"/>
      <c r="L65" s="25"/>
      <c r="M65" s="25"/>
      <c r="N65" s="25"/>
      <c r="O65" s="25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</row>
    <row r="66" spans="1:256" s="23" customFormat="1" ht="19.5" x14ac:dyDescent="0.3">
      <c r="A66" s="28" t="s">
        <v>104</v>
      </c>
      <c r="B66" s="7" t="s">
        <v>32</v>
      </c>
      <c r="C66" s="8">
        <v>4</v>
      </c>
      <c r="D66" s="9">
        <v>48</v>
      </c>
      <c r="E66" s="9">
        <v>41</v>
      </c>
      <c r="F66" s="5">
        <f>SUM(D66+E66)</f>
        <v>89</v>
      </c>
      <c r="G66" s="79" t="s">
        <v>12</v>
      </c>
      <c r="H66" s="73">
        <v>21943</v>
      </c>
      <c r="I66" s="14"/>
      <c r="J66" s="53">
        <f t="shared" si="0"/>
        <v>58</v>
      </c>
      <c r="K66" s="25"/>
      <c r="L66" s="25"/>
      <c r="M66" s="25"/>
      <c r="N66" s="25"/>
      <c r="O66" s="25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1:256" s="23" customFormat="1" ht="19.5" x14ac:dyDescent="0.3">
      <c r="A67" s="28" t="s">
        <v>97</v>
      </c>
      <c r="B67" s="7" t="s">
        <v>27</v>
      </c>
      <c r="C67" s="8">
        <v>9</v>
      </c>
      <c r="D67" s="9">
        <v>47</v>
      </c>
      <c r="E67" s="9">
        <v>42</v>
      </c>
      <c r="F67" s="5">
        <f>SUM(D67+E67)</f>
        <v>89</v>
      </c>
      <c r="G67" s="79" t="s">
        <v>12</v>
      </c>
      <c r="H67" s="73">
        <v>31348</v>
      </c>
      <c r="I67" s="14"/>
      <c r="J67" s="53">
        <f t="shared" si="0"/>
        <v>32</v>
      </c>
      <c r="K67" s="25"/>
      <c r="L67" s="25"/>
      <c r="M67" s="25"/>
      <c r="N67" s="25"/>
      <c r="O67" s="25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pans="1:256" s="23" customFormat="1" ht="19.5" x14ac:dyDescent="0.3">
      <c r="A68" s="28" t="s">
        <v>278</v>
      </c>
      <c r="B68" s="7" t="s">
        <v>32</v>
      </c>
      <c r="C68" s="8">
        <v>17</v>
      </c>
      <c r="D68" s="9">
        <v>47</v>
      </c>
      <c r="E68" s="9">
        <v>42</v>
      </c>
      <c r="F68" s="5">
        <f>SUM(D68+E68)</f>
        <v>89</v>
      </c>
      <c r="G68" s="79" t="s">
        <v>12</v>
      </c>
      <c r="H68" s="73">
        <v>22383</v>
      </c>
      <c r="I68" s="14"/>
      <c r="J68" s="53">
        <f t="shared" si="0"/>
        <v>56</v>
      </c>
      <c r="K68" s="25"/>
      <c r="L68" s="25"/>
      <c r="M68" s="25"/>
      <c r="N68" s="25"/>
      <c r="O68" s="25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69" spans="1:256" s="23" customFormat="1" ht="19.5" x14ac:dyDescent="0.3">
      <c r="A69" s="28" t="s">
        <v>261</v>
      </c>
      <c r="B69" s="7" t="s">
        <v>34</v>
      </c>
      <c r="C69" s="8">
        <v>13</v>
      </c>
      <c r="D69" s="9">
        <v>46</v>
      </c>
      <c r="E69" s="9">
        <v>43</v>
      </c>
      <c r="F69" s="5">
        <f>SUM(D69+E69)</f>
        <v>89</v>
      </c>
      <c r="G69" s="79" t="s">
        <v>12</v>
      </c>
      <c r="H69" s="73">
        <v>22263</v>
      </c>
      <c r="I69" s="14"/>
      <c r="J69" s="53">
        <f t="shared" si="0"/>
        <v>57</v>
      </c>
      <c r="K69" s="25"/>
      <c r="L69" s="25"/>
      <c r="M69" s="25"/>
      <c r="N69" s="25"/>
      <c r="O69" s="25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</row>
    <row r="70" spans="1:256" s="23" customFormat="1" ht="19.5" x14ac:dyDescent="0.3">
      <c r="A70" s="28" t="s">
        <v>263</v>
      </c>
      <c r="B70" s="7" t="s">
        <v>26</v>
      </c>
      <c r="C70" s="8">
        <v>14</v>
      </c>
      <c r="D70" s="9">
        <v>45</v>
      </c>
      <c r="E70" s="9">
        <v>44</v>
      </c>
      <c r="F70" s="5">
        <f>SUM(D70+E70)</f>
        <v>89</v>
      </c>
      <c r="G70" s="79" t="s">
        <v>12</v>
      </c>
      <c r="H70" s="73">
        <v>18816</v>
      </c>
      <c r="I70" s="14"/>
      <c r="J70" s="53">
        <f t="shared" si="0"/>
        <v>66</v>
      </c>
      <c r="K70" s="25"/>
      <c r="L70" s="25"/>
      <c r="M70" s="25"/>
      <c r="N70" s="25"/>
      <c r="O70" s="25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</row>
    <row r="71" spans="1:256" s="23" customFormat="1" ht="19.5" x14ac:dyDescent="0.3">
      <c r="A71" s="28" t="s">
        <v>248</v>
      </c>
      <c r="B71" s="7" t="s">
        <v>32</v>
      </c>
      <c r="C71" s="8">
        <v>11</v>
      </c>
      <c r="D71" s="9">
        <v>42</v>
      </c>
      <c r="E71" s="9">
        <v>47</v>
      </c>
      <c r="F71" s="5">
        <f>SUM(D71+E71)</f>
        <v>89</v>
      </c>
      <c r="G71" s="79" t="s">
        <v>12</v>
      </c>
      <c r="H71" s="73">
        <v>25118</v>
      </c>
      <c r="I71" s="14"/>
      <c r="J71" s="53">
        <f t="shared" si="0"/>
        <v>49</v>
      </c>
      <c r="K71" s="25"/>
      <c r="L71" s="25"/>
      <c r="M71" s="25"/>
      <c r="N71" s="25"/>
      <c r="O71" s="2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</row>
    <row r="72" spans="1:256" s="23" customFormat="1" ht="19.5" x14ac:dyDescent="0.3">
      <c r="A72" s="28" t="s">
        <v>235</v>
      </c>
      <c r="B72" s="7" t="s">
        <v>32</v>
      </c>
      <c r="C72" s="8">
        <v>8</v>
      </c>
      <c r="D72" s="9">
        <v>48</v>
      </c>
      <c r="E72" s="9">
        <v>42</v>
      </c>
      <c r="F72" s="5">
        <f>SUM(D72+E72)</f>
        <v>90</v>
      </c>
      <c r="G72" s="79" t="s">
        <v>12</v>
      </c>
      <c r="H72" s="73">
        <v>25753</v>
      </c>
      <c r="I72" s="14"/>
      <c r="J72" s="53">
        <f t="shared" si="0"/>
        <v>47</v>
      </c>
      <c r="K72" s="25"/>
      <c r="L72" s="25"/>
      <c r="M72" s="25"/>
      <c r="N72" s="25"/>
      <c r="O72" s="25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</row>
    <row r="73" spans="1:256" s="23" customFormat="1" ht="19.5" x14ac:dyDescent="0.3">
      <c r="A73" s="28" t="s">
        <v>268</v>
      </c>
      <c r="B73" s="7" t="s">
        <v>31</v>
      </c>
      <c r="C73" s="8">
        <v>15</v>
      </c>
      <c r="D73" s="9">
        <v>47</v>
      </c>
      <c r="E73" s="9">
        <v>43</v>
      </c>
      <c r="F73" s="5">
        <f>SUM(D73+E73)</f>
        <v>90</v>
      </c>
      <c r="G73" s="79" t="s">
        <v>12</v>
      </c>
      <c r="H73" s="73">
        <v>19578</v>
      </c>
      <c r="I73" s="14"/>
      <c r="J73" s="53">
        <f t="shared" si="0"/>
        <v>64</v>
      </c>
      <c r="K73" s="25"/>
      <c r="L73" s="25"/>
      <c r="M73" s="25"/>
      <c r="N73" s="25"/>
      <c r="O73" s="25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pans="1:256" s="23" customFormat="1" ht="19.5" x14ac:dyDescent="0.3">
      <c r="A74" s="28" t="s">
        <v>269</v>
      </c>
      <c r="B74" s="7" t="s">
        <v>32</v>
      </c>
      <c r="C74" s="8">
        <v>15</v>
      </c>
      <c r="D74" s="9">
        <v>46</v>
      </c>
      <c r="E74" s="9">
        <v>44</v>
      </c>
      <c r="F74" s="5">
        <f>SUM(D74+E74)</f>
        <v>90</v>
      </c>
      <c r="G74" s="79" t="s">
        <v>12</v>
      </c>
      <c r="H74" s="73">
        <v>24749</v>
      </c>
      <c r="I74" s="14"/>
      <c r="J74" s="53">
        <f t="shared" si="0"/>
        <v>50</v>
      </c>
      <c r="K74" s="25"/>
      <c r="L74" s="25"/>
      <c r="M74" s="25"/>
      <c r="N74" s="25"/>
      <c r="O74" s="25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</row>
    <row r="75" spans="1:256" s="23" customFormat="1" ht="19.5" x14ac:dyDescent="0.3">
      <c r="A75" s="28" t="s">
        <v>259</v>
      </c>
      <c r="B75" s="7" t="s">
        <v>31</v>
      </c>
      <c r="C75" s="8">
        <v>13</v>
      </c>
      <c r="D75" s="9">
        <v>46</v>
      </c>
      <c r="E75" s="9">
        <v>44</v>
      </c>
      <c r="F75" s="5">
        <f>SUM(D75+E75)</f>
        <v>90</v>
      </c>
      <c r="G75" s="79" t="s">
        <v>12</v>
      </c>
      <c r="H75" s="73">
        <v>27933</v>
      </c>
      <c r="I75" s="14"/>
      <c r="J75" s="53">
        <f t="shared" ref="J75:J136" si="1" xml:space="preserve"> DATEDIF(H75,$J$6,"y")</f>
        <v>41</v>
      </c>
      <c r="K75" s="25"/>
      <c r="L75" s="25"/>
      <c r="M75" s="25"/>
      <c r="N75" s="25"/>
      <c r="O75" s="2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</row>
    <row r="76" spans="1:256" s="23" customFormat="1" ht="19.5" x14ac:dyDescent="0.3">
      <c r="A76" s="28" t="s">
        <v>202</v>
      </c>
      <c r="B76" s="7" t="s">
        <v>32</v>
      </c>
      <c r="C76" s="8">
        <v>13</v>
      </c>
      <c r="D76" s="9">
        <v>52</v>
      </c>
      <c r="E76" s="9">
        <v>39</v>
      </c>
      <c r="F76" s="5">
        <f>SUM(D76+E76)</f>
        <v>91</v>
      </c>
      <c r="G76" s="79" t="s">
        <v>12</v>
      </c>
      <c r="H76" s="73">
        <v>20406</v>
      </c>
      <c r="I76" s="14"/>
      <c r="J76" s="53">
        <f t="shared" si="1"/>
        <v>62</v>
      </c>
      <c r="K76" s="25"/>
      <c r="L76" s="25"/>
      <c r="M76" s="25"/>
      <c r="N76" s="25"/>
      <c r="O76" s="25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</row>
    <row r="77" spans="1:256" s="23" customFormat="1" ht="19.5" x14ac:dyDescent="0.3">
      <c r="A77" s="28" t="s">
        <v>265</v>
      </c>
      <c r="B77" s="7" t="s">
        <v>34</v>
      </c>
      <c r="C77" s="8">
        <v>14</v>
      </c>
      <c r="D77" s="9">
        <v>48</v>
      </c>
      <c r="E77" s="9">
        <v>43</v>
      </c>
      <c r="F77" s="5">
        <f>SUM(D77+E77)</f>
        <v>91</v>
      </c>
      <c r="G77" s="79" t="s">
        <v>12</v>
      </c>
      <c r="H77" s="73">
        <v>18731</v>
      </c>
      <c r="I77" s="14"/>
      <c r="J77" s="53">
        <f t="shared" si="1"/>
        <v>66</v>
      </c>
      <c r="K77" s="25"/>
      <c r="L77" s="25"/>
      <c r="M77" s="25"/>
      <c r="N77" s="25"/>
      <c r="O77" s="25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</row>
    <row r="78" spans="1:256" s="23" customFormat="1" ht="19.5" x14ac:dyDescent="0.3">
      <c r="A78" s="124" t="s">
        <v>304</v>
      </c>
      <c r="B78" s="7" t="s">
        <v>34</v>
      </c>
      <c r="C78" s="8">
        <v>16</v>
      </c>
      <c r="D78" s="9">
        <v>48</v>
      </c>
      <c r="E78" s="9">
        <v>43</v>
      </c>
      <c r="F78" s="5">
        <f>SUM(D78+E78)</f>
        <v>91</v>
      </c>
      <c r="G78" s="79" t="s">
        <v>12</v>
      </c>
      <c r="H78" s="73">
        <v>23874</v>
      </c>
      <c r="I78" s="14"/>
      <c r="J78" s="53">
        <f t="shared" si="1"/>
        <v>52</v>
      </c>
      <c r="K78" s="25"/>
      <c r="L78" s="25"/>
      <c r="M78" s="25"/>
      <c r="N78" s="25"/>
      <c r="O78" s="25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</row>
    <row r="79" spans="1:256" s="23" customFormat="1" ht="19.5" x14ac:dyDescent="0.3">
      <c r="A79" s="28" t="s">
        <v>238</v>
      </c>
      <c r="B79" s="7" t="s">
        <v>32</v>
      </c>
      <c r="C79" s="8">
        <v>9</v>
      </c>
      <c r="D79" s="9">
        <v>45</v>
      </c>
      <c r="E79" s="9">
        <v>46</v>
      </c>
      <c r="F79" s="5">
        <f>SUM(D79+E79)</f>
        <v>91</v>
      </c>
      <c r="G79" s="79" t="s">
        <v>12</v>
      </c>
      <c r="H79" s="73">
        <v>23539</v>
      </c>
      <c r="I79" s="14"/>
      <c r="J79" s="53">
        <f t="shared" si="1"/>
        <v>53</v>
      </c>
      <c r="K79" s="25"/>
      <c r="L79" s="25"/>
      <c r="M79" s="25"/>
      <c r="N79" s="25"/>
      <c r="O79" s="25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1:256" s="23" customFormat="1" ht="19.5" x14ac:dyDescent="0.3">
      <c r="A80" s="28" t="s">
        <v>257</v>
      </c>
      <c r="B80" s="7" t="s">
        <v>214</v>
      </c>
      <c r="C80" s="8">
        <v>12</v>
      </c>
      <c r="D80" s="9">
        <v>45</v>
      </c>
      <c r="E80" s="9">
        <v>46</v>
      </c>
      <c r="F80" s="5">
        <f>SUM(D80+E80)</f>
        <v>91</v>
      </c>
      <c r="G80" s="79" t="s">
        <v>12</v>
      </c>
      <c r="H80" s="73">
        <v>23280</v>
      </c>
      <c r="I80" s="14"/>
      <c r="J80" s="53">
        <f t="shared" si="1"/>
        <v>54</v>
      </c>
      <c r="K80" s="25"/>
      <c r="L80" s="25"/>
      <c r="M80" s="25"/>
      <c r="N80" s="25"/>
      <c r="O80" s="2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1:256" s="23" customFormat="1" ht="19.5" x14ac:dyDescent="0.3">
      <c r="A81" s="28" t="s">
        <v>250</v>
      </c>
      <c r="B81" s="7" t="s">
        <v>32</v>
      </c>
      <c r="C81" s="8">
        <v>11</v>
      </c>
      <c r="D81" s="9">
        <v>45</v>
      </c>
      <c r="E81" s="9">
        <v>46</v>
      </c>
      <c r="F81" s="5">
        <f>SUM(D81+E81)</f>
        <v>91</v>
      </c>
      <c r="G81" s="79" t="s">
        <v>12</v>
      </c>
      <c r="H81" s="73">
        <v>22561</v>
      </c>
      <c r="I81" s="14"/>
      <c r="J81" s="53">
        <f t="shared" si="1"/>
        <v>56</v>
      </c>
      <c r="K81" s="25"/>
      <c r="L81" s="25"/>
      <c r="M81" s="25"/>
      <c r="N81" s="25"/>
      <c r="O81" s="2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</row>
    <row r="82" spans="1:256" s="23" customFormat="1" ht="19.5" x14ac:dyDescent="0.3">
      <c r="A82" s="28" t="s">
        <v>242</v>
      </c>
      <c r="B82" s="7" t="s">
        <v>31</v>
      </c>
      <c r="C82" s="8">
        <v>10</v>
      </c>
      <c r="D82" s="9">
        <v>52</v>
      </c>
      <c r="E82" s="9">
        <v>40</v>
      </c>
      <c r="F82" s="5">
        <f>SUM(D82+E82)</f>
        <v>92</v>
      </c>
      <c r="G82" s="79" t="s">
        <v>12</v>
      </c>
      <c r="H82" s="73">
        <v>26438</v>
      </c>
      <c r="I82" s="14"/>
      <c r="J82" s="53">
        <f t="shared" si="1"/>
        <v>45</v>
      </c>
      <c r="K82" s="25"/>
      <c r="L82" s="25"/>
      <c r="M82" s="25"/>
      <c r="N82" s="25"/>
      <c r="O82" s="2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1:256" s="23" customFormat="1" ht="19.5" x14ac:dyDescent="0.3">
      <c r="A83" s="28" t="s">
        <v>262</v>
      </c>
      <c r="B83" s="7" t="s">
        <v>27</v>
      </c>
      <c r="C83" s="8">
        <v>13</v>
      </c>
      <c r="D83" s="9">
        <v>47</v>
      </c>
      <c r="E83" s="9">
        <v>45</v>
      </c>
      <c r="F83" s="5">
        <f>SUM(D83+E83)</f>
        <v>92</v>
      </c>
      <c r="G83" s="79" t="s">
        <v>12</v>
      </c>
      <c r="H83" s="73">
        <v>23542</v>
      </c>
      <c r="I83" s="14"/>
      <c r="J83" s="53">
        <f t="shared" si="1"/>
        <v>53</v>
      </c>
      <c r="K83" s="25"/>
      <c r="L83" s="25"/>
      <c r="M83" s="25"/>
      <c r="N83" s="25"/>
      <c r="O83" s="2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</row>
    <row r="84" spans="1:256" s="23" customFormat="1" ht="19.5" x14ac:dyDescent="0.3">
      <c r="A84" s="28" t="s">
        <v>79</v>
      </c>
      <c r="B84" s="7" t="s">
        <v>32</v>
      </c>
      <c r="C84" s="8">
        <v>13</v>
      </c>
      <c r="D84" s="9">
        <v>53</v>
      </c>
      <c r="E84" s="9">
        <v>40</v>
      </c>
      <c r="F84" s="5">
        <f>SUM(D84+E84)</f>
        <v>93</v>
      </c>
      <c r="G84" s="79" t="s">
        <v>12</v>
      </c>
      <c r="H84" s="73">
        <v>16151</v>
      </c>
      <c r="I84" s="14"/>
      <c r="J84" s="53">
        <f t="shared" si="1"/>
        <v>74</v>
      </c>
      <c r="K84" s="25"/>
      <c r="L84" s="25"/>
      <c r="M84" s="25"/>
      <c r="N84" s="25"/>
      <c r="O84" s="25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1:256" s="23" customFormat="1" ht="19.5" x14ac:dyDescent="0.3">
      <c r="A85" s="28" t="s">
        <v>134</v>
      </c>
      <c r="B85" s="7" t="s">
        <v>52</v>
      </c>
      <c r="C85" s="8">
        <v>12</v>
      </c>
      <c r="D85" s="9">
        <v>50</v>
      </c>
      <c r="E85" s="9">
        <v>43</v>
      </c>
      <c r="F85" s="5">
        <f>SUM(D85+E85)</f>
        <v>93</v>
      </c>
      <c r="G85" s="79" t="s">
        <v>12</v>
      </c>
      <c r="H85" s="73">
        <v>19158</v>
      </c>
      <c r="I85" s="14"/>
      <c r="J85" s="53">
        <f t="shared" si="1"/>
        <v>65</v>
      </c>
      <c r="K85" s="25"/>
      <c r="L85" s="25"/>
      <c r="M85" s="25"/>
      <c r="N85" s="25"/>
      <c r="O85" s="25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1:256" s="23" customFormat="1" ht="19.5" x14ac:dyDescent="0.3">
      <c r="A86" s="28" t="s">
        <v>225</v>
      </c>
      <c r="B86" s="7" t="s">
        <v>28</v>
      </c>
      <c r="C86" s="8">
        <v>7</v>
      </c>
      <c r="D86" s="9">
        <v>49</v>
      </c>
      <c r="E86" s="9">
        <v>44</v>
      </c>
      <c r="F86" s="5">
        <f>SUM(D86+E86)</f>
        <v>93</v>
      </c>
      <c r="G86" s="79" t="s">
        <v>12</v>
      </c>
      <c r="H86" s="73">
        <v>26159</v>
      </c>
      <c r="I86" s="14"/>
      <c r="J86" s="53">
        <f t="shared" si="1"/>
        <v>46</v>
      </c>
      <c r="K86" s="25"/>
      <c r="L86" s="25"/>
      <c r="M86" s="25"/>
      <c r="N86" s="25"/>
      <c r="O86" s="25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</row>
    <row r="87" spans="1:256" s="23" customFormat="1" ht="19.5" x14ac:dyDescent="0.3">
      <c r="A87" s="28" t="s">
        <v>273</v>
      </c>
      <c r="B87" s="7" t="s">
        <v>32</v>
      </c>
      <c r="C87" s="8">
        <v>16</v>
      </c>
      <c r="D87" s="9">
        <v>49</v>
      </c>
      <c r="E87" s="9">
        <v>44</v>
      </c>
      <c r="F87" s="5">
        <f>SUM(D87+E87)</f>
        <v>93</v>
      </c>
      <c r="G87" s="79" t="s">
        <v>12</v>
      </c>
      <c r="H87" s="73">
        <v>20493</v>
      </c>
      <c r="I87" s="14"/>
      <c r="J87" s="53">
        <f t="shared" si="1"/>
        <v>62</v>
      </c>
      <c r="K87" s="25"/>
      <c r="L87" s="25"/>
      <c r="M87" s="25"/>
      <c r="N87" s="25"/>
      <c r="O87" s="25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 s="23" customFormat="1" ht="19.5" x14ac:dyDescent="0.3">
      <c r="A88" s="28" t="s">
        <v>310</v>
      </c>
      <c r="B88" s="7" t="s">
        <v>32</v>
      </c>
      <c r="C88" s="8">
        <v>19</v>
      </c>
      <c r="D88" s="9">
        <v>48</v>
      </c>
      <c r="E88" s="9">
        <v>45</v>
      </c>
      <c r="F88" s="5">
        <f>SUM(D88+E88)</f>
        <v>93</v>
      </c>
      <c r="G88" s="79" t="s">
        <v>12</v>
      </c>
      <c r="H88" s="73">
        <v>20055</v>
      </c>
      <c r="I88" s="14"/>
      <c r="J88" s="53">
        <f t="shared" si="1"/>
        <v>63</v>
      </c>
      <c r="K88" s="25"/>
      <c r="L88" s="25"/>
      <c r="M88" s="25"/>
      <c r="N88" s="25"/>
      <c r="O88" s="2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1:256" s="23" customFormat="1" ht="19.5" x14ac:dyDescent="0.3">
      <c r="A89" s="28" t="s">
        <v>291</v>
      </c>
      <c r="B89" s="7" t="s">
        <v>28</v>
      </c>
      <c r="C89" s="8">
        <v>20</v>
      </c>
      <c r="D89" s="9">
        <v>52</v>
      </c>
      <c r="E89" s="9">
        <v>42</v>
      </c>
      <c r="F89" s="5">
        <f>SUM(D89+E89)</f>
        <v>94</v>
      </c>
      <c r="G89" s="79" t="s">
        <v>12</v>
      </c>
      <c r="H89" s="73">
        <v>31267</v>
      </c>
      <c r="I89" s="14"/>
      <c r="J89" s="53">
        <f t="shared" si="1"/>
        <v>32</v>
      </c>
      <c r="K89" s="25"/>
      <c r="L89" s="25"/>
      <c r="M89" s="25"/>
      <c r="N89" s="25"/>
      <c r="O89" s="25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</row>
    <row r="90" spans="1:256" s="23" customFormat="1" ht="19.5" x14ac:dyDescent="0.3">
      <c r="A90" s="28" t="s">
        <v>271</v>
      </c>
      <c r="B90" s="7" t="s">
        <v>72</v>
      </c>
      <c r="C90" s="8">
        <v>15</v>
      </c>
      <c r="D90" s="9">
        <v>50</v>
      </c>
      <c r="E90" s="9">
        <v>44</v>
      </c>
      <c r="F90" s="5">
        <f>SUM(D90+E90)</f>
        <v>94</v>
      </c>
      <c r="G90" s="79" t="s">
        <v>12</v>
      </c>
      <c r="H90" s="73">
        <v>23141</v>
      </c>
      <c r="I90" s="14"/>
      <c r="J90" s="53">
        <f t="shared" si="1"/>
        <v>54</v>
      </c>
      <c r="K90" s="25"/>
      <c r="L90" s="25"/>
      <c r="M90" s="25"/>
      <c r="N90" s="25"/>
      <c r="O90" s="25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</row>
    <row r="91" spans="1:256" s="23" customFormat="1" ht="19.5" x14ac:dyDescent="0.3">
      <c r="A91" s="28" t="s">
        <v>282</v>
      </c>
      <c r="B91" s="7" t="s">
        <v>32</v>
      </c>
      <c r="C91" s="8">
        <v>17</v>
      </c>
      <c r="D91" s="9">
        <v>49</v>
      </c>
      <c r="E91" s="9">
        <v>45</v>
      </c>
      <c r="F91" s="5">
        <f>SUM(D91+E91)</f>
        <v>94</v>
      </c>
      <c r="G91" s="79" t="s">
        <v>12</v>
      </c>
      <c r="H91" s="73">
        <v>15904</v>
      </c>
      <c r="I91" s="14"/>
      <c r="J91" s="53">
        <f t="shared" si="1"/>
        <v>74</v>
      </c>
      <c r="K91" s="25"/>
      <c r="L91" s="25"/>
      <c r="M91" s="25"/>
      <c r="N91" s="25"/>
      <c r="O91" s="25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</row>
    <row r="92" spans="1:256" s="23" customFormat="1" ht="19.5" x14ac:dyDescent="0.3">
      <c r="A92" s="28" t="s">
        <v>293</v>
      </c>
      <c r="B92" s="7" t="s">
        <v>222</v>
      </c>
      <c r="C92" s="8">
        <v>21</v>
      </c>
      <c r="D92" s="9">
        <v>46</v>
      </c>
      <c r="E92" s="9">
        <v>48</v>
      </c>
      <c r="F92" s="5">
        <f>SUM(D92+E92)</f>
        <v>94</v>
      </c>
      <c r="G92" s="79" t="s">
        <v>12</v>
      </c>
      <c r="H92" s="73">
        <v>22011</v>
      </c>
      <c r="I92" s="14"/>
      <c r="J92" s="53">
        <f t="shared" si="1"/>
        <v>57</v>
      </c>
      <c r="K92" s="25"/>
      <c r="L92" s="25"/>
      <c r="M92" s="25"/>
      <c r="N92" s="25"/>
      <c r="O92" s="25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</row>
    <row r="93" spans="1:256" s="23" customFormat="1" ht="19.5" x14ac:dyDescent="0.3">
      <c r="A93" s="28" t="s">
        <v>289</v>
      </c>
      <c r="B93" s="7" t="s">
        <v>32</v>
      </c>
      <c r="C93" s="8">
        <v>19</v>
      </c>
      <c r="D93" s="9">
        <v>45</v>
      </c>
      <c r="E93" s="9">
        <v>49</v>
      </c>
      <c r="F93" s="5">
        <f>SUM(D93+E93)</f>
        <v>94</v>
      </c>
      <c r="G93" s="79" t="s">
        <v>12</v>
      </c>
      <c r="H93" s="73">
        <v>20740</v>
      </c>
      <c r="I93" s="14"/>
      <c r="J93" s="53">
        <f t="shared" si="1"/>
        <v>61</v>
      </c>
      <c r="K93" s="25"/>
      <c r="L93" s="25"/>
      <c r="M93" s="25"/>
      <c r="N93" s="25"/>
      <c r="O93" s="25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</row>
    <row r="94" spans="1:256" s="23" customFormat="1" ht="19.5" x14ac:dyDescent="0.3">
      <c r="A94" s="28" t="s">
        <v>251</v>
      </c>
      <c r="B94" s="7" t="s">
        <v>26</v>
      </c>
      <c r="C94" s="8">
        <v>11</v>
      </c>
      <c r="D94" s="9">
        <v>43</v>
      </c>
      <c r="E94" s="9">
        <v>51</v>
      </c>
      <c r="F94" s="5">
        <f>SUM(D94+E94)</f>
        <v>94</v>
      </c>
      <c r="G94" s="79" t="s">
        <v>12</v>
      </c>
      <c r="H94" s="73">
        <v>23540</v>
      </c>
      <c r="I94" s="14"/>
      <c r="J94" s="53">
        <f t="shared" si="1"/>
        <v>53</v>
      </c>
      <c r="K94" s="25"/>
      <c r="L94" s="25"/>
      <c r="M94" s="25"/>
      <c r="N94" s="25"/>
      <c r="O94" s="25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</row>
    <row r="95" spans="1:256" s="23" customFormat="1" ht="19.5" x14ac:dyDescent="0.3">
      <c r="A95" s="28" t="s">
        <v>166</v>
      </c>
      <c r="B95" s="7" t="s">
        <v>34</v>
      </c>
      <c r="C95" s="8">
        <v>13</v>
      </c>
      <c r="D95" s="9">
        <v>52</v>
      </c>
      <c r="E95" s="9">
        <v>43</v>
      </c>
      <c r="F95" s="5">
        <f>SUM(D95+E95)</f>
        <v>95</v>
      </c>
      <c r="G95" s="79" t="s">
        <v>12</v>
      </c>
      <c r="H95" s="73">
        <v>20123</v>
      </c>
      <c r="I95" s="14"/>
      <c r="J95" s="53">
        <f t="shared" si="1"/>
        <v>63</v>
      </c>
      <c r="K95" s="25"/>
      <c r="L95" s="25"/>
      <c r="M95" s="25"/>
      <c r="N95" s="25"/>
      <c r="O95" s="25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</row>
    <row r="96" spans="1:256" s="23" customFormat="1" ht="19.5" x14ac:dyDescent="0.3">
      <c r="A96" s="28" t="s">
        <v>258</v>
      </c>
      <c r="B96" s="7" t="s">
        <v>214</v>
      </c>
      <c r="C96" s="8">
        <v>12</v>
      </c>
      <c r="D96" s="9">
        <v>51</v>
      </c>
      <c r="E96" s="9">
        <v>44</v>
      </c>
      <c r="F96" s="5">
        <f>SUM(D96+E96)</f>
        <v>95</v>
      </c>
      <c r="G96" s="79" t="s">
        <v>12</v>
      </c>
      <c r="H96" s="73">
        <v>28576</v>
      </c>
      <c r="I96" s="14"/>
      <c r="J96" s="53">
        <f t="shared" si="1"/>
        <v>40</v>
      </c>
      <c r="K96" s="25"/>
      <c r="L96" s="25"/>
      <c r="M96" s="25"/>
      <c r="N96" s="25"/>
      <c r="O96" s="25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</row>
    <row r="97" spans="1:256" s="23" customFormat="1" ht="19.5" x14ac:dyDescent="0.3">
      <c r="A97" s="28" t="s">
        <v>253</v>
      </c>
      <c r="B97" s="7" t="s">
        <v>29</v>
      </c>
      <c r="C97" s="8">
        <v>12</v>
      </c>
      <c r="D97" s="9">
        <v>51</v>
      </c>
      <c r="E97" s="9">
        <v>44</v>
      </c>
      <c r="F97" s="5">
        <f>SUM(D97+E97)</f>
        <v>95</v>
      </c>
      <c r="G97" s="79" t="s">
        <v>12</v>
      </c>
      <c r="H97" s="73">
        <v>33263</v>
      </c>
      <c r="I97" s="14"/>
      <c r="J97" s="53">
        <f t="shared" si="1"/>
        <v>27</v>
      </c>
      <c r="K97" s="25"/>
      <c r="L97" s="25"/>
      <c r="M97" s="25"/>
      <c r="N97" s="25"/>
      <c r="O97" s="25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</row>
    <row r="98" spans="1:256" s="23" customFormat="1" ht="19.5" x14ac:dyDescent="0.3">
      <c r="A98" s="28" t="s">
        <v>272</v>
      </c>
      <c r="B98" s="7" t="s">
        <v>214</v>
      </c>
      <c r="C98" s="8">
        <v>15</v>
      </c>
      <c r="D98" s="9">
        <v>49</v>
      </c>
      <c r="E98" s="9">
        <v>46</v>
      </c>
      <c r="F98" s="5">
        <f>SUM(D98+E98)</f>
        <v>95</v>
      </c>
      <c r="G98" s="79" t="s">
        <v>12</v>
      </c>
      <c r="H98" s="73">
        <v>28131</v>
      </c>
      <c r="I98" s="14"/>
      <c r="J98" s="53">
        <f t="shared" si="1"/>
        <v>41</v>
      </c>
      <c r="K98" s="25"/>
      <c r="L98" s="25"/>
      <c r="M98" s="25"/>
      <c r="N98" s="25"/>
      <c r="O98" s="25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</row>
    <row r="99" spans="1:256" s="23" customFormat="1" ht="19.5" x14ac:dyDescent="0.3">
      <c r="A99" s="28" t="s">
        <v>95</v>
      </c>
      <c r="B99" s="7" t="s">
        <v>34</v>
      </c>
      <c r="C99" s="8">
        <v>15</v>
      </c>
      <c r="D99" s="9">
        <v>48</v>
      </c>
      <c r="E99" s="9">
        <v>47</v>
      </c>
      <c r="F99" s="5">
        <f>SUM(D99+E99)</f>
        <v>95</v>
      </c>
      <c r="G99" s="79" t="s">
        <v>12</v>
      </c>
      <c r="H99" s="73">
        <v>19766</v>
      </c>
      <c r="I99" s="14"/>
      <c r="J99" s="53">
        <f t="shared" si="1"/>
        <v>64</v>
      </c>
      <c r="K99" s="25"/>
      <c r="L99" s="25"/>
      <c r="M99" s="25"/>
      <c r="N99" s="25"/>
      <c r="O99" s="25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</row>
    <row r="100" spans="1:256" s="23" customFormat="1" ht="19.5" x14ac:dyDescent="0.3">
      <c r="A100" s="28" t="s">
        <v>290</v>
      </c>
      <c r="B100" s="7" t="s">
        <v>32</v>
      </c>
      <c r="C100" s="8">
        <v>19</v>
      </c>
      <c r="D100" s="9">
        <v>47</v>
      </c>
      <c r="E100" s="9">
        <v>48</v>
      </c>
      <c r="F100" s="5">
        <f>SUM(D100+E100)</f>
        <v>95</v>
      </c>
      <c r="G100" s="79" t="s">
        <v>12</v>
      </c>
      <c r="H100" s="73">
        <v>24376</v>
      </c>
      <c r="I100" s="14"/>
      <c r="J100" s="53">
        <f t="shared" si="1"/>
        <v>51</v>
      </c>
      <c r="K100" s="25"/>
      <c r="L100" s="25"/>
      <c r="M100" s="25"/>
      <c r="N100" s="25"/>
      <c r="O100" s="25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</row>
    <row r="101" spans="1:256" s="23" customFormat="1" ht="19.5" x14ac:dyDescent="0.3">
      <c r="A101" s="28" t="s">
        <v>284</v>
      </c>
      <c r="B101" s="7" t="s">
        <v>31</v>
      </c>
      <c r="C101" s="8">
        <v>18</v>
      </c>
      <c r="D101" s="9">
        <v>47</v>
      </c>
      <c r="E101" s="9">
        <v>48</v>
      </c>
      <c r="F101" s="5">
        <f>SUM(D101+E101)</f>
        <v>95</v>
      </c>
      <c r="G101" s="79" t="s">
        <v>12</v>
      </c>
      <c r="H101" s="73">
        <v>23449</v>
      </c>
      <c r="I101" s="14"/>
      <c r="J101" s="53">
        <f t="shared" si="1"/>
        <v>54</v>
      </c>
      <c r="K101" s="25"/>
      <c r="L101" s="25"/>
      <c r="M101" s="25"/>
      <c r="N101" s="25"/>
      <c r="O101" s="25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</row>
    <row r="102" spans="1:256" s="23" customFormat="1" ht="19.5" x14ac:dyDescent="0.3">
      <c r="A102" s="28" t="s">
        <v>252</v>
      </c>
      <c r="B102" s="7" t="s">
        <v>31</v>
      </c>
      <c r="C102" s="8">
        <v>12</v>
      </c>
      <c r="D102" s="9">
        <v>45</v>
      </c>
      <c r="E102" s="9">
        <v>50</v>
      </c>
      <c r="F102" s="5">
        <f>SUM(D102+E102)</f>
        <v>95</v>
      </c>
      <c r="G102" s="79" t="s">
        <v>12</v>
      </c>
      <c r="H102" s="73">
        <v>25982</v>
      </c>
      <c r="I102" s="14"/>
      <c r="J102" s="53">
        <f t="shared" si="1"/>
        <v>47</v>
      </c>
      <c r="K102" s="25"/>
      <c r="L102" s="25"/>
      <c r="M102" s="25"/>
      <c r="N102" s="25"/>
      <c r="O102" s="25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</row>
    <row r="103" spans="1:256" s="23" customFormat="1" ht="19.5" x14ac:dyDescent="0.3">
      <c r="A103" s="28" t="s">
        <v>302</v>
      </c>
      <c r="B103" s="7" t="s">
        <v>26</v>
      </c>
      <c r="C103" s="8">
        <v>25</v>
      </c>
      <c r="D103" s="9">
        <v>52</v>
      </c>
      <c r="E103" s="9">
        <v>44</v>
      </c>
      <c r="F103" s="5">
        <f>SUM(D103+E103)</f>
        <v>96</v>
      </c>
      <c r="G103" s="79" t="s">
        <v>12</v>
      </c>
      <c r="H103" s="73">
        <v>21443</v>
      </c>
      <c r="I103" s="14"/>
      <c r="J103" s="53">
        <f t="shared" si="1"/>
        <v>59</v>
      </c>
      <c r="K103" s="25"/>
      <c r="L103" s="25"/>
      <c r="M103" s="25"/>
      <c r="N103" s="25"/>
      <c r="O103" s="25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</row>
    <row r="104" spans="1:256" s="23" customFormat="1" ht="19.5" x14ac:dyDescent="0.3">
      <c r="A104" s="28" t="s">
        <v>285</v>
      </c>
      <c r="B104" s="7" t="s">
        <v>224</v>
      </c>
      <c r="C104" s="8">
        <v>18</v>
      </c>
      <c r="D104" s="9">
        <v>49</v>
      </c>
      <c r="E104" s="9">
        <v>47</v>
      </c>
      <c r="F104" s="5">
        <f>SUM(D104+E104)</f>
        <v>96</v>
      </c>
      <c r="G104" s="79" t="s">
        <v>12</v>
      </c>
      <c r="H104" s="73">
        <v>17882</v>
      </c>
      <c r="I104" s="14"/>
      <c r="J104" s="53">
        <f t="shared" si="1"/>
        <v>69</v>
      </c>
      <c r="K104" s="25"/>
      <c r="L104" s="25"/>
      <c r="M104" s="25"/>
      <c r="N104" s="25"/>
      <c r="O104" s="25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</row>
    <row r="105" spans="1:256" s="23" customFormat="1" ht="19.5" x14ac:dyDescent="0.3">
      <c r="A105" s="28" t="s">
        <v>287</v>
      </c>
      <c r="B105" s="7" t="s">
        <v>224</v>
      </c>
      <c r="C105" s="8">
        <v>18</v>
      </c>
      <c r="D105" s="9">
        <v>44</v>
      </c>
      <c r="E105" s="9">
        <v>52</v>
      </c>
      <c r="F105" s="5">
        <f>SUM(D105+E105)</f>
        <v>96</v>
      </c>
      <c r="G105" s="79" t="s">
        <v>12</v>
      </c>
      <c r="H105" s="73">
        <v>20048</v>
      </c>
      <c r="I105" s="14"/>
      <c r="J105" s="53">
        <f t="shared" si="1"/>
        <v>63</v>
      </c>
      <c r="K105" s="25"/>
      <c r="L105" s="25"/>
      <c r="M105" s="25"/>
      <c r="N105" s="25"/>
      <c r="O105" s="25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</row>
    <row r="106" spans="1:256" s="23" customFormat="1" ht="19.5" x14ac:dyDescent="0.3">
      <c r="A106" s="28" t="s">
        <v>276</v>
      </c>
      <c r="B106" s="7" t="s">
        <v>224</v>
      </c>
      <c r="C106" s="8">
        <v>16</v>
      </c>
      <c r="D106" s="9">
        <v>50</v>
      </c>
      <c r="E106" s="9">
        <v>47</v>
      </c>
      <c r="F106" s="5">
        <f>SUM(D106+E106)</f>
        <v>97</v>
      </c>
      <c r="G106" s="79" t="s">
        <v>12</v>
      </c>
      <c r="H106" s="73">
        <v>16781</v>
      </c>
      <c r="I106" s="14"/>
      <c r="J106" s="53">
        <f t="shared" si="1"/>
        <v>72</v>
      </c>
      <c r="K106" s="25"/>
      <c r="L106" s="25"/>
      <c r="M106" s="25"/>
      <c r="N106" s="25"/>
      <c r="O106" s="25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</row>
    <row r="107" spans="1:256" s="23" customFormat="1" ht="19.5" x14ac:dyDescent="0.3">
      <c r="A107" s="28" t="s">
        <v>286</v>
      </c>
      <c r="B107" s="7" t="s">
        <v>224</v>
      </c>
      <c r="C107" s="8">
        <v>18</v>
      </c>
      <c r="D107" s="9">
        <v>48</v>
      </c>
      <c r="E107" s="9">
        <v>49</v>
      </c>
      <c r="F107" s="5">
        <f>SUM(D107+E107)</f>
        <v>97</v>
      </c>
      <c r="G107" s="79" t="s">
        <v>12</v>
      </c>
      <c r="H107" s="73">
        <v>28270</v>
      </c>
      <c r="I107" s="14"/>
      <c r="J107" s="53">
        <f t="shared" si="1"/>
        <v>40</v>
      </c>
      <c r="K107" s="25"/>
      <c r="L107" s="25"/>
      <c r="M107" s="25"/>
      <c r="N107" s="25"/>
      <c r="O107" s="25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</row>
    <row r="108" spans="1:256" s="23" customFormat="1" ht="19.5" x14ac:dyDescent="0.3">
      <c r="A108" s="124" t="s">
        <v>167</v>
      </c>
      <c r="B108" s="7" t="s">
        <v>32</v>
      </c>
      <c r="C108" s="8">
        <v>21</v>
      </c>
      <c r="D108" s="9">
        <v>50</v>
      </c>
      <c r="E108" s="9">
        <v>48</v>
      </c>
      <c r="F108" s="5">
        <f>SUM(D108+E108)</f>
        <v>98</v>
      </c>
      <c r="G108" s="79" t="s">
        <v>12</v>
      </c>
      <c r="H108" s="73">
        <v>20288</v>
      </c>
      <c r="I108" s="14"/>
      <c r="J108" s="53">
        <f t="shared" si="1"/>
        <v>62</v>
      </c>
      <c r="K108" s="25"/>
      <c r="L108" s="25"/>
      <c r="M108" s="25"/>
      <c r="N108" s="25"/>
      <c r="O108" s="25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</row>
    <row r="109" spans="1:256" s="23" customFormat="1" ht="19.5" x14ac:dyDescent="0.3">
      <c r="A109" s="28" t="s">
        <v>283</v>
      </c>
      <c r="B109" s="7" t="s">
        <v>222</v>
      </c>
      <c r="C109" s="8">
        <v>18</v>
      </c>
      <c r="D109" s="9">
        <v>48</v>
      </c>
      <c r="E109" s="9">
        <v>50</v>
      </c>
      <c r="F109" s="5">
        <f>SUM(D109+E109)</f>
        <v>98</v>
      </c>
      <c r="G109" s="79" t="s">
        <v>12</v>
      </c>
      <c r="H109" s="73">
        <v>28559</v>
      </c>
      <c r="I109" s="14"/>
      <c r="J109" s="53">
        <f t="shared" si="1"/>
        <v>40</v>
      </c>
      <c r="K109" s="25"/>
      <c r="L109" s="25"/>
      <c r="M109" s="25"/>
      <c r="N109" s="25"/>
      <c r="O109" s="25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</row>
    <row r="110" spans="1:256" s="23" customFormat="1" ht="19.5" x14ac:dyDescent="0.3">
      <c r="A110" s="28" t="s">
        <v>297</v>
      </c>
      <c r="B110" s="7" t="s">
        <v>32</v>
      </c>
      <c r="C110" s="8">
        <v>22</v>
      </c>
      <c r="D110" s="9">
        <v>53</v>
      </c>
      <c r="E110" s="9">
        <v>46</v>
      </c>
      <c r="F110" s="5">
        <f>SUM(D110+E110)</f>
        <v>99</v>
      </c>
      <c r="G110" s="79" t="s">
        <v>12</v>
      </c>
      <c r="H110" s="73">
        <v>27877</v>
      </c>
      <c r="I110" s="14"/>
      <c r="J110" s="53">
        <f t="shared" si="1"/>
        <v>41</v>
      </c>
      <c r="K110" s="25"/>
      <c r="L110" s="25"/>
      <c r="M110" s="25"/>
      <c r="N110" s="25"/>
      <c r="O110" s="25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</row>
    <row r="111" spans="1:256" s="23" customFormat="1" ht="19.5" x14ac:dyDescent="0.3">
      <c r="A111" s="124" t="s">
        <v>305</v>
      </c>
      <c r="B111" s="7" t="s">
        <v>32</v>
      </c>
      <c r="C111" s="8">
        <v>19</v>
      </c>
      <c r="D111" s="9">
        <v>52</v>
      </c>
      <c r="E111" s="9">
        <v>47</v>
      </c>
      <c r="F111" s="5">
        <f>SUM(D111+E111)</f>
        <v>99</v>
      </c>
      <c r="G111" s="79" t="s">
        <v>12</v>
      </c>
      <c r="H111" s="73">
        <v>22553</v>
      </c>
      <c r="I111" s="14"/>
      <c r="J111" s="53">
        <f t="shared" si="1"/>
        <v>56</v>
      </c>
      <c r="K111" s="25"/>
      <c r="L111" s="25"/>
      <c r="M111" s="25"/>
      <c r="N111" s="25"/>
      <c r="O111" s="25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</row>
    <row r="112" spans="1:256" s="23" customFormat="1" ht="19.5" x14ac:dyDescent="0.3">
      <c r="A112" s="28" t="s">
        <v>267</v>
      </c>
      <c r="B112" s="7" t="s">
        <v>222</v>
      </c>
      <c r="C112" s="8">
        <v>15</v>
      </c>
      <c r="D112" s="9">
        <v>49</v>
      </c>
      <c r="E112" s="9">
        <v>50</v>
      </c>
      <c r="F112" s="5">
        <f>SUM(D112+E112)</f>
        <v>99</v>
      </c>
      <c r="G112" s="79" t="s">
        <v>12</v>
      </c>
      <c r="H112" s="73">
        <v>24434</v>
      </c>
      <c r="I112" s="14"/>
      <c r="J112" s="53">
        <f t="shared" si="1"/>
        <v>51</v>
      </c>
      <c r="K112" s="25"/>
      <c r="L112" s="25"/>
      <c r="M112" s="25"/>
      <c r="N112" s="25"/>
      <c r="O112" s="25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</row>
    <row r="113" spans="1:256" s="23" customFormat="1" ht="19.5" x14ac:dyDescent="0.3">
      <c r="A113" s="28" t="s">
        <v>298</v>
      </c>
      <c r="B113" s="7" t="s">
        <v>222</v>
      </c>
      <c r="C113" s="8">
        <v>23</v>
      </c>
      <c r="D113" s="9">
        <v>53</v>
      </c>
      <c r="E113" s="9">
        <v>47</v>
      </c>
      <c r="F113" s="5">
        <f>SUM(D113+E113)</f>
        <v>100</v>
      </c>
      <c r="G113" s="79" t="s">
        <v>12</v>
      </c>
      <c r="H113" s="73">
        <v>28956</v>
      </c>
      <c r="I113" s="14"/>
      <c r="J113" s="53">
        <f t="shared" si="1"/>
        <v>38</v>
      </c>
      <c r="K113" s="25"/>
      <c r="L113" s="25"/>
      <c r="M113" s="25"/>
      <c r="N113" s="25"/>
      <c r="O113" s="25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</row>
    <row r="114" spans="1:256" s="23" customFormat="1" ht="19.5" x14ac:dyDescent="0.3">
      <c r="A114" s="124" t="s">
        <v>306</v>
      </c>
      <c r="B114" s="7" t="s">
        <v>32</v>
      </c>
      <c r="C114" s="8">
        <v>24</v>
      </c>
      <c r="D114" s="9">
        <v>56</v>
      </c>
      <c r="E114" s="9">
        <v>45</v>
      </c>
      <c r="F114" s="5">
        <f>SUM(D114+E114)</f>
        <v>101</v>
      </c>
      <c r="G114" s="79" t="s">
        <v>12</v>
      </c>
      <c r="H114" s="73">
        <v>20704</v>
      </c>
      <c r="I114" s="14"/>
      <c r="J114" s="53">
        <f t="shared" si="1"/>
        <v>61</v>
      </c>
      <c r="K114" s="25"/>
      <c r="L114" s="25"/>
      <c r="M114" s="25"/>
      <c r="N114" s="25"/>
      <c r="O114" s="25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</row>
    <row r="115" spans="1:256" s="23" customFormat="1" ht="19.5" x14ac:dyDescent="0.3">
      <c r="A115" s="28" t="s">
        <v>270</v>
      </c>
      <c r="B115" s="7" t="s">
        <v>32</v>
      </c>
      <c r="C115" s="8">
        <v>15</v>
      </c>
      <c r="D115" s="9">
        <v>52</v>
      </c>
      <c r="E115" s="9">
        <v>49</v>
      </c>
      <c r="F115" s="5">
        <f>SUM(D115+E115)</f>
        <v>101</v>
      </c>
      <c r="G115" s="79" t="s">
        <v>12</v>
      </c>
      <c r="H115" s="73">
        <v>22895</v>
      </c>
      <c r="I115" s="14"/>
      <c r="J115" s="53">
        <f t="shared" si="1"/>
        <v>55</v>
      </c>
      <c r="K115" s="25"/>
      <c r="L115" s="25"/>
      <c r="M115" s="25"/>
      <c r="N115" s="25"/>
      <c r="O115" s="25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</row>
    <row r="116" spans="1:256" s="23" customFormat="1" ht="19.5" x14ac:dyDescent="0.3">
      <c r="A116" s="28" t="s">
        <v>295</v>
      </c>
      <c r="B116" s="7" t="s">
        <v>32</v>
      </c>
      <c r="C116" s="8">
        <v>21</v>
      </c>
      <c r="D116" s="9">
        <v>52</v>
      </c>
      <c r="E116" s="9">
        <v>49</v>
      </c>
      <c r="F116" s="5">
        <f>SUM(D116+E116)</f>
        <v>101</v>
      </c>
      <c r="G116" s="79" t="s">
        <v>12</v>
      </c>
      <c r="H116" s="73">
        <v>21119</v>
      </c>
      <c r="I116" s="14"/>
      <c r="J116" s="53">
        <f t="shared" si="1"/>
        <v>60</v>
      </c>
      <c r="K116" s="25"/>
      <c r="L116" s="25"/>
      <c r="M116" s="25"/>
      <c r="N116" s="25"/>
      <c r="O116" s="25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</row>
    <row r="117" spans="1:256" s="23" customFormat="1" ht="19.5" x14ac:dyDescent="0.3">
      <c r="A117" s="28" t="s">
        <v>281</v>
      </c>
      <c r="B117" s="7" t="s">
        <v>224</v>
      </c>
      <c r="C117" s="8">
        <v>17</v>
      </c>
      <c r="D117" s="9">
        <v>51</v>
      </c>
      <c r="E117" s="9">
        <v>50</v>
      </c>
      <c r="F117" s="5">
        <f>SUM(D117+E117)</f>
        <v>101</v>
      </c>
      <c r="G117" s="79" t="s">
        <v>12</v>
      </c>
      <c r="H117" s="73">
        <v>25957</v>
      </c>
      <c r="I117" s="14"/>
      <c r="J117" s="53">
        <f t="shared" si="1"/>
        <v>47</v>
      </c>
      <c r="K117" s="25"/>
      <c r="L117" s="25"/>
      <c r="M117" s="25"/>
      <c r="N117" s="25"/>
      <c r="O117" s="25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</row>
    <row r="118" spans="1:256" s="23" customFormat="1" ht="19.5" x14ac:dyDescent="0.3">
      <c r="A118" s="124" t="s">
        <v>311</v>
      </c>
      <c r="B118" s="7" t="s">
        <v>34</v>
      </c>
      <c r="C118" s="8">
        <v>25</v>
      </c>
      <c r="D118" s="9">
        <v>49</v>
      </c>
      <c r="E118" s="9">
        <v>52</v>
      </c>
      <c r="F118" s="5">
        <f>SUM(D118+E118)</f>
        <v>101</v>
      </c>
      <c r="G118" s="79" t="s">
        <v>12</v>
      </c>
      <c r="H118" s="73">
        <v>24186</v>
      </c>
      <c r="I118" s="14"/>
      <c r="J118" s="53">
        <f t="shared" si="1"/>
        <v>52</v>
      </c>
      <c r="K118" s="25"/>
      <c r="L118" s="25"/>
      <c r="M118" s="25"/>
      <c r="N118" s="25"/>
      <c r="O118" s="25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</row>
    <row r="119" spans="1:256" s="23" customFormat="1" ht="19.5" x14ac:dyDescent="0.3">
      <c r="A119" s="28" t="s">
        <v>299</v>
      </c>
      <c r="B119" s="7" t="s">
        <v>222</v>
      </c>
      <c r="C119" s="8">
        <v>24</v>
      </c>
      <c r="D119" s="9">
        <v>51</v>
      </c>
      <c r="E119" s="9">
        <v>51</v>
      </c>
      <c r="F119" s="5">
        <f>SUM(D119+E119)</f>
        <v>102</v>
      </c>
      <c r="G119" s="79" t="s">
        <v>12</v>
      </c>
      <c r="H119" s="73">
        <v>29893</v>
      </c>
      <c r="I119" s="14"/>
      <c r="J119" s="53">
        <f t="shared" si="1"/>
        <v>36</v>
      </c>
      <c r="K119" s="25"/>
      <c r="L119" s="25"/>
      <c r="M119" s="25"/>
      <c r="N119" s="25"/>
      <c r="O119" s="25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</row>
    <row r="120" spans="1:256" s="23" customFormat="1" ht="19.5" x14ac:dyDescent="0.3">
      <c r="A120" s="28" t="s">
        <v>288</v>
      </c>
      <c r="B120" s="7" t="s">
        <v>224</v>
      </c>
      <c r="C120" s="8">
        <v>18</v>
      </c>
      <c r="D120" s="9">
        <v>56</v>
      </c>
      <c r="E120" s="9">
        <v>47</v>
      </c>
      <c r="F120" s="5">
        <f>SUM(D120+E120)</f>
        <v>103</v>
      </c>
      <c r="G120" s="79" t="s">
        <v>12</v>
      </c>
      <c r="H120" s="73">
        <v>21205</v>
      </c>
      <c r="I120" s="14"/>
      <c r="J120" s="53">
        <f t="shared" si="1"/>
        <v>60</v>
      </c>
      <c r="K120" s="25"/>
      <c r="L120" s="25"/>
      <c r="M120" s="25"/>
      <c r="N120" s="25"/>
      <c r="O120" s="25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</row>
    <row r="121" spans="1:256" s="23" customFormat="1" ht="19.5" x14ac:dyDescent="0.3">
      <c r="A121" s="124" t="s">
        <v>308</v>
      </c>
      <c r="B121" s="7" t="s">
        <v>32</v>
      </c>
      <c r="C121" s="8">
        <v>24</v>
      </c>
      <c r="D121" s="9">
        <v>49</v>
      </c>
      <c r="E121" s="9">
        <v>54</v>
      </c>
      <c r="F121" s="5">
        <f>SUM(D121+E121)</f>
        <v>103</v>
      </c>
      <c r="G121" s="79" t="s">
        <v>12</v>
      </c>
      <c r="H121" s="73">
        <v>23292</v>
      </c>
      <c r="I121" s="14"/>
      <c r="J121" s="53">
        <f t="shared" si="1"/>
        <v>54</v>
      </c>
      <c r="K121" s="25"/>
      <c r="L121" s="25"/>
      <c r="M121" s="25"/>
      <c r="N121" s="25"/>
      <c r="O121" s="25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</row>
    <row r="122" spans="1:256" s="23" customFormat="1" ht="19.5" x14ac:dyDescent="0.3">
      <c r="A122" s="28" t="s">
        <v>277</v>
      </c>
      <c r="B122" s="7" t="s">
        <v>214</v>
      </c>
      <c r="C122" s="8">
        <v>16</v>
      </c>
      <c r="D122" s="9">
        <v>55</v>
      </c>
      <c r="E122" s="9">
        <v>49</v>
      </c>
      <c r="F122" s="5">
        <f>SUM(D122+E122)</f>
        <v>104</v>
      </c>
      <c r="G122" s="79" t="s">
        <v>12</v>
      </c>
      <c r="H122" s="73">
        <v>19075</v>
      </c>
      <c r="I122" s="14"/>
      <c r="J122" s="53">
        <f t="shared" si="1"/>
        <v>66</v>
      </c>
      <c r="K122" s="25"/>
      <c r="L122" s="25"/>
      <c r="M122" s="25"/>
      <c r="N122" s="25"/>
      <c r="O122" s="25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</row>
    <row r="123" spans="1:256" s="23" customFormat="1" ht="19.5" x14ac:dyDescent="0.3">
      <c r="A123" s="124" t="s">
        <v>307</v>
      </c>
      <c r="B123" s="7" t="s">
        <v>32</v>
      </c>
      <c r="C123" s="8">
        <v>25</v>
      </c>
      <c r="D123" s="9">
        <v>59</v>
      </c>
      <c r="E123" s="9">
        <v>51</v>
      </c>
      <c r="F123" s="5">
        <f>SUM(D123+E123)</f>
        <v>110</v>
      </c>
      <c r="G123" s="79" t="s">
        <v>12</v>
      </c>
      <c r="H123" s="73">
        <v>22063</v>
      </c>
      <c r="I123" s="14"/>
      <c r="J123" s="53">
        <f t="shared" si="1"/>
        <v>57</v>
      </c>
      <c r="K123" s="25"/>
      <c r="L123" s="25"/>
      <c r="M123" s="25"/>
      <c r="N123" s="25"/>
      <c r="O123" s="25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</row>
    <row r="124" spans="1:256" s="23" customFormat="1" ht="19.5" x14ac:dyDescent="0.3">
      <c r="A124" s="28" t="s">
        <v>51</v>
      </c>
      <c r="B124" s="7" t="s">
        <v>224</v>
      </c>
      <c r="C124" s="8">
        <v>27</v>
      </c>
      <c r="D124" s="9">
        <v>57</v>
      </c>
      <c r="E124" s="9">
        <v>54</v>
      </c>
      <c r="F124" s="5">
        <f>SUM(D124+E124)</f>
        <v>111</v>
      </c>
      <c r="G124" s="79" t="s">
        <v>12</v>
      </c>
      <c r="H124" s="73">
        <v>16779</v>
      </c>
      <c r="I124" s="14"/>
      <c r="J124" s="53">
        <f t="shared" si="1"/>
        <v>72</v>
      </c>
      <c r="K124" s="25"/>
      <c r="L124" s="25"/>
      <c r="M124" s="25"/>
      <c r="N124" s="25"/>
      <c r="O124" s="25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</row>
    <row r="125" spans="1:256" s="23" customFormat="1" ht="19.5" x14ac:dyDescent="0.3">
      <c r="A125" s="28" t="s">
        <v>300</v>
      </c>
      <c r="B125" s="7" t="s">
        <v>31</v>
      </c>
      <c r="C125" s="8">
        <v>25</v>
      </c>
      <c r="D125" s="9">
        <v>58</v>
      </c>
      <c r="E125" s="9">
        <v>55</v>
      </c>
      <c r="F125" s="5">
        <f>SUM(D125+E125)</f>
        <v>113</v>
      </c>
      <c r="G125" s="79" t="s">
        <v>12</v>
      </c>
      <c r="H125" s="73">
        <v>17608</v>
      </c>
      <c r="I125" s="14"/>
      <c r="J125" s="53">
        <f t="shared" si="1"/>
        <v>70</v>
      </c>
      <c r="K125" s="25"/>
      <c r="L125" s="25"/>
      <c r="M125" s="25"/>
      <c r="N125" s="25"/>
      <c r="O125" s="25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</row>
    <row r="126" spans="1:256" s="23" customFormat="1" ht="19.5" x14ac:dyDescent="0.3">
      <c r="A126" s="28" t="s">
        <v>301</v>
      </c>
      <c r="B126" s="7" t="s">
        <v>31</v>
      </c>
      <c r="C126" s="8">
        <v>25</v>
      </c>
      <c r="D126" s="9">
        <v>62</v>
      </c>
      <c r="E126" s="9">
        <v>53</v>
      </c>
      <c r="F126" s="5">
        <f>SUM(D126+E126)</f>
        <v>115</v>
      </c>
      <c r="G126" s="79" t="s">
        <v>12</v>
      </c>
      <c r="H126" s="73">
        <v>21535</v>
      </c>
      <c r="I126" s="14"/>
      <c r="J126" s="53">
        <f t="shared" si="1"/>
        <v>59</v>
      </c>
      <c r="K126" s="25"/>
      <c r="L126" s="25"/>
      <c r="M126" s="25"/>
      <c r="N126" s="25"/>
      <c r="O126" s="25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</row>
    <row r="127" spans="1:256" s="23" customFormat="1" ht="20.25" thickBot="1" x14ac:dyDescent="0.35">
      <c r="A127" s="112" t="s">
        <v>303</v>
      </c>
      <c r="B127" s="113" t="s">
        <v>31</v>
      </c>
      <c r="C127" s="114">
        <v>27</v>
      </c>
      <c r="D127" s="115">
        <v>59</v>
      </c>
      <c r="E127" s="115">
        <v>58</v>
      </c>
      <c r="F127" s="116">
        <f>SUM(D127+E127)</f>
        <v>117</v>
      </c>
      <c r="G127" s="79" t="s">
        <v>12</v>
      </c>
      <c r="H127" s="118">
        <v>16171</v>
      </c>
      <c r="I127" s="14"/>
      <c r="J127" s="53">
        <f t="shared" si="1"/>
        <v>73</v>
      </c>
      <c r="K127" s="25"/>
      <c r="L127" s="25"/>
      <c r="M127" s="25"/>
      <c r="N127" s="25"/>
      <c r="O127" s="25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</row>
    <row r="128" spans="1:256" s="23" customForma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</row>
    <row r="129" spans="1:256" s="23" customForma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</row>
    <row r="130" spans="1:256" s="23" customForma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</row>
    <row r="131" spans="1:256" s="23" customFormat="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</row>
    <row r="132" spans="1:256" s="23" customForma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</row>
    <row r="133" spans="1:256" s="23" customForma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</row>
    <row r="134" spans="1:256" s="23" customFormat="1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</row>
    <row r="135" spans="1:256" s="23" customFormat="1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</row>
    <row r="136" spans="1:256" s="23" customFormat="1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</row>
    <row r="137" spans="1:256" s="23" customFormat="1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</row>
    <row r="138" spans="1:256" s="23" customFormat="1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</row>
    <row r="139" spans="1:256" s="23" customFormat="1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</row>
    <row r="140" spans="1:256" s="23" customFormat="1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</row>
    <row r="141" spans="1:256" s="23" customFormat="1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</row>
    <row r="142" spans="1:256" s="23" customFormat="1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</row>
    <row r="143" spans="1:256" s="23" customForma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</row>
    <row r="144" spans="1:256" s="23" customFormat="1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</row>
    <row r="145" spans="1:256" s="23" customFormat="1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</row>
    <row r="146" spans="1:256" s="23" customFormat="1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</row>
    <row r="147" spans="1:256" s="23" customFormat="1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</row>
    <row r="148" spans="1:256" s="23" customFormat="1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</row>
    <row r="149" spans="1:256" s="23" customFormat="1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</row>
    <row r="150" spans="1:256" s="23" customFormat="1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</row>
    <row r="151" spans="1:256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</row>
    <row r="152" spans="1:256" s="23" customFormat="1" ht="19.5" x14ac:dyDescent="0.3">
      <c r="A152" s="74" t="s">
        <v>73</v>
      </c>
      <c r="B152" s="7" t="s">
        <v>27</v>
      </c>
      <c r="C152" s="8">
        <v>3</v>
      </c>
      <c r="D152" s="9">
        <v>42</v>
      </c>
      <c r="E152" s="9">
        <v>37</v>
      </c>
      <c r="F152" s="5">
        <f t="shared" ref="F152:F165" si="2">SUM(D152+E152)</f>
        <v>79</v>
      </c>
      <c r="G152" s="52">
        <f t="shared" ref="G152:G165" si="3">(F152-C152)</f>
        <v>76</v>
      </c>
      <c r="H152" s="73">
        <v>33060</v>
      </c>
      <c r="I152" s="14"/>
      <c r="J152" s="53">
        <f t="shared" ref="J152:J165" si="4" xml:space="preserve"> DATEDIF(H152,$J$6,"y")</f>
        <v>27</v>
      </c>
      <c r="K152" s="25"/>
      <c r="L152" s="25"/>
      <c r="M152" s="25"/>
      <c r="N152" s="25"/>
      <c r="O152" s="25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</row>
    <row r="153" spans="1:256" s="23" customFormat="1" ht="19.5" x14ac:dyDescent="0.3">
      <c r="A153" s="74" t="s">
        <v>98</v>
      </c>
      <c r="B153" s="7" t="s">
        <v>34</v>
      </c>
      <c r="C153" s="8">
        <v>22</v>
      </c>
      <c r="D153" s="9">
        <v>51</v>
      </c>
      <c r="E153" s="9">
        <v>54</v>
      </c>
      <c r="F153" s="5">
        <f t="shared" si="2"/>
        <v>105</v>
      </c>
      <c r="G153" s="52">
        <f t="shared" si="3"/>
        <v>83</v>
      </c>
      <c r="H153" s="73">
        <v>16374</v>
      </c>
      <c r="I153" s="14"/>
      <c r="J153" s="53">
        <f t="shared" si="4"/>
        <v>73</v>
      </c>
      <c r="K153" s="25"/>
      <c r="L153" s="25"/>
      <c r="M153" s="25"/>
      <c r="N153" s="25"/>
      <c r="O153" s="25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</row>
    <row r="154" spans="1:256" s="23" customFormat="1" ht="19.5" x14ac:dyDescent="0.3">
      <c r="A154" s="74" t="s">
        <v>116</v>
      </c>
      <c r="B154" s="7" t="s">
        <v>34</v>
      </c>
      <c r="C154" s="8">
        <v>8</v>
      </c>
      <c r="D154" s="9">
        <v>40</v>
      </c>
      <c r="E154" s="9">
        <v>40</v>
      </c>
      <c r="F154" s="5">
        <f t="shared" si="2"/>
        <v>80</v>
      </c>
      <c r="G154" s="52">
        <f t="shared" si="3"/>
        <v>72</v>
      </c>
      <c r="H154" s="73">
        <v>20628</v>
      </c>
      <c r="I154" s="14"/>
      <c r="J154" s="53">
        <f t="shared" si="4"/>
        <v>61</v>
      </c>
      <c r="K154" s="25"/>
      <c r="L154" s="25"/>
      <c r="M154" s="25"/>
      <c r="N154" s="25"/>
      <c r="O154" s="25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  <c r="IV154" s="1"/>
    </row>
    <row r="155" spans="1:256" s="23" customFormat="1" ht="19.5" x14ac:dyDescent="0.3">
      <c r="A155" s="74" t="s">
        <v>112</v>
      </c>
      <c r="B155" s="7" t="s">
        <v>34</v>
      </c>
      <c r="C155" s="8">
        <v>28</v>
      </c>
      <c r="D155" s="9">
        <v>55</v>
      </c>
      <c r="E155" s="9">
        <v>49</v>
      </c>
      <c r="F155" s="5">
        <f t="shared" si="2"/>
        <v>104</v>
      </c>
      <c r="G155" s="52">
        <f t="shared" si="3"/>
        <v>76</v>
      </c>
      <c r="H155" s="73">
        <v>19701</v>
      </c>
      <c r="I155" s="14"/>
      <c r="J155" s="53">
        <f t="shared" si="4"/>
        <v>64</v>
      </c>
      <c r="K155" s="25"/>
      <c r="L155" s="25"/>
      <c r="M155" s="25"/>
      <c r="N155" s="25"/>
      <c r="O155" s="25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</row>
    <row r="156" spans="1:256" s="23" customFormat="1" ht="19.5" x14ac:dyDescent="0.3">
      <c r="A156" s="74" t="s">
        <v>118</v>
      </c>
      <c r="B156" s="7" t="s">
        <v>27</v>
      </c>
      <c r="C156" s="8">
        <v>16</v>
      </c>
      <c r="D156" s="9">
        <v>48</v>
      </c>
      <c r="E156" s="9">
        <v>44</v>
      </c>
      <c r="F156" s="5">
        <f t="shared" si="2"/>
        <v>92</v>
      </c>
      <c r="G156" s="52">
        <f t="shared" si="3"/>
        <v>76</v>
      </c>
      <c r="H156" s="73">
        <v>19642</v>
      </c>
      <c r="I156" s="14"/>
      <c r="J156" s="53">
        <f t="shared" si="4"/>
        <v>64</v>
      </c>
      <c r="K156" s="25"/>
      <c r="L156" s="25"/>
      <c r="M156" s="25"/>
      <c r="N156" s="25"/>
      <c r="O156" s="25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</row>
    <row r="157" spans="1:256" s="23" customFormat="1" ht="19.5" x14ac:dyDescent="0.3">
      <c r="A157" s="74" t="s">
        <v>110</v>
      </c>
      <c r="B157" s="7" t="s">
        <v>27</v>
      </c>
      <c r="C157" s="8">
        <v>28</v>
      </c>
      <c r="D157" s="9">
        <v>53</v>
      </c>
      <c r="E157" s="9">
        <v>53</v>
      </c>
      <c r="F157" s="5">
        <f t="shared" si="2"/>
        <v>106</v>
      </c>
      <c r="G157" s="52">
        <f t="shared" si="3"/>
        <v>78</v>
      </c>
      <c r="H157" s="73">
        <v>21908</v>
      </c>
      <c r="I157" s="14"/>
      <c r="J157" s="53">
        <f t="shared" si="4"/>
        <v>58</v>
      </c>
      <c r="K157" s="25"/>
      <c r="L157" s="25"/>
      <c r="M157" s="25"/>
      <c r="N157" s="25"/>
      <c r="O157" s="25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</row>
    <row r="158" spans="1:256" s="23" customFormat="1" ht="19.5" x14ac:dyDescent="0.3">
      <c r="A158" s="74" t="s">
        <v>113</v>
      </c>
      <c r="B158" s="7" t="s">
        <v>34</v>
      </c>
      <c r="C158" s="8">
        <v>20</v>
      </c>
      <c r="D158" s="9">
        <v>48</v>
      </c>
      <c r="E158" s="9">
        <v>47</v>
      </c>
      <c r="F158" s="5">
        <f t="shared" si="2"/>
        <v>95</v>
      </c>
      <c r="G158" s="52">
        <f t="shared" si="3"/>
        <v>75</v>
      </c>
      <c r="H158" s="73">
        <v>22918</v>
      </c>
      <c r="I158" s="14"/>
      <c r="J158" s="53">
        <f t="shared" si="4"/>
        <v>55</v>
      </c>
      <c r="K158" s="25"/>
      <c r="L158" s="25"/>
      <c r="M158" s="25"/>
      <c r="N158" s="25"/>
      <c r="O158" s="25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</row>
    <row r="159" spans="1:256" s="23" customFormat="1" ht="19.5" x14ac:dyDescent="0.3">
      <c r="A159" s="74" t="s">
        <v>114</v>
      </c>
      <c r="B159" s="7" t="s">
        <v>32</v>
      </c>
      <c r="C159" s="8">
        <v>16</v>
      </c>
      <c r="D159" s="9">
        <v>47</v>
      </c>
      <c r="E159" s="9">
        <v>45</v>
      </c>
      <c r="F159" s="5">
        <f t="shared" si="2"/>
        <v>92</v>
      </c>
      <c r="G159" s="52">
        <f t="shared" si="3"/>
        <v>76</v>
      </c>
      <c r="H159" s="73">
        <v>22616</v>
      </c>
      <c r="I159" s="14"/>
      <c r="J159" s="53">
        <f t="shared" si="4"/>
        <v>56</v>
      </c>
      <c r="K159" s="25"/>
      <c r="L159" s="25"/>
      <c r="M159" s="25"/>
      <c r="N159" s="25"/>
      <c r="O159" s="25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  <c r="IU159" s="1"/>
      <c r="IV159" s="1"/>
    </row>
    <row r="160" spans="1:256" s="23" customFormat="1" ht="19.5" x14ac:dyDescent="0.3">
      <c r="A160" s="74" t="s">
        <v>117</v>
      </c>
      <c r="B160" s="7" t="s">
        <v>34</v>
      </c>
      <c r="C160" s="8">
        <v>25</v>
      </c>
      <c r="D160" s="9">
        <v>57</v>
      </c>
      <c r="E160" s="9">
        <v>48</v>
      </c>
      <c r="F160" s="5">
        <f t="shared" si="2"/>
        <v>105</v>
      </c>
      <c r="G160" s="52">
        <f t="shared" si="3"/>
        <v>80</v>
      </c>
      <c r="H160" s="73">
        <v>22540</v>
      </c>
      <c r="I160" s="14"/>
      <c r="J160" s="53">
        <f t="shared" si="4"/>
        <v>56</v>
      </c>
      <c r="K160" s="25"/>
      <c r="L160" s="25"/>
      <c r="M160" s="25"/>
      <c r="N160" s="25"/>
      <c r="O160" s="25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s="23" customFormat="1" ht="19.5" x14ac:dyDescent="0.3">
      <c r="A161" s="74" t="s">
        <v>111</v>
      </c>
      <c r="B161" s="7" t="s">
        <v>26</v>
      </c>
      <c r="C161" s="8">
        <v>24</v>
      </c>
      <c r="D161" s="9">
        <v>50</v>
      </c>
      <c r="E161" s="9">
        <v>56</v>
      </c>
      <c r="F161" s="5">
        <f t="shared" si="2"/>
        <v>106</v>
      </c>
      <c r="G161" s="52">
        <f t="shared" si="3"/>
        <v>82</v>
      </c>
      <c r="H161" s="73">
        <v>22458</v>
      </c>
      <c r="I161" s="14"/>
      <c r="J161" s="53">
        <f t="shared" si="4"/>
        <v>56</v>
      </c>
      <c r="K161" s="25"/>
      <c r="L161" s="25"/>
      <c r="M161" s="25"/>
      <c r="N161" s="25"/>
      <c r="O161" s="25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s="23" customFormat="1" ht="19.5" x14ac:dyDescent="0.3">
      <c r="A162" s="74" t="s">
        <v>88</v>
      </c>
      <c r="B162" s="7" t="s">
        <v>34</v>
      </c>
      <c r="C162" s="8">
        <v>29</v>
      </c>
      <c r="D162" s="9">
        <v>52</v>
      </c>
      <c r="E162" s="9">
        <v>56</v>
      </c>
      <c r="F162" s="5">
        <f t="shared" si="2"/>
        <v>108</v>
      </c>
      <c r="G162" s="52">
        <f t="shared" si="3"/>
        <v>79</v>
      </c>
      <c r="H162" s="73">
        <v>24186</v>
      </c>
      <c r="I162" s="14"/>
      <c r="J162" s="53">
        <f t="shared" si="4"/>
        <v>52</v>
      </c>
      <c r="K162" s="25"/>
      <c r="L162" s="25"/>
      <c r="M162" s="25"/>
      <c r="N162" s="25"/>
      <c r="O162" s="25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s="23" customFormat="1" ht="19.5" x14ac:dyDescent="0.3">
      <c r="A163" s="74" t="s">
        <v>115</v>
      </c>
      <c r="B163" s="7" t="s">
        <v>34</v>
      </c>
      <c r="C163" s="8">
        <v>11</v>
      </c>
      <c r="D163" s="9">
        <v>44</v>
      </c>
      <c r="E163" s="9">
        <v>45</v>
      </c>
      <c r="F163" s="5">
        <f t="shared" si="2"/>
        <v>89</v>
      </c>
      <c r="G163" s="52">
        <f t="shared" si="3"/>
        <v>78</v>
      </c>
      <c r="H163" s="73">
        <v>24086</v>
      </c>
      <c r="I163" s="14"/>
      <c r="J163" s="53">
        <f t="shared" si="4"/>
        <v>52</v>
      </c>
      <c r="K163" s="25"/>
      <c r="L163" s="25"/>
      <c r="M163" s="25"/>
      <c r="N163" s="25"/>
      <c r="O163" s="25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  <c r="IU163" s="1"/>
      <c r="IV163" s="1"/>
    </row>
    <row r="164" spans="1:256" s="23" customFormat="1" ht="19.5" x14ac:dyDescent="0.3">
      <c r="A164" s="74" t="s">
        <v>87</v>
      </c>
      <c r="B164" s="7" t="s">
        <v>34</v>
      </c>
      <c r="C164" s="8">
        <v>15</v>
      </c>
      <c r="D164" s="9">
        <v>51</v>
      </c>
      <c r="E164" s="9">
        <v>44</v>
      </c>
      <c r="F164" s="5">
        <f t="shared" si="2"/>
        <v>95</v>
      </c>
      <c r="G164" s="52">
        <f t="shared" si="3"/>
        <v>80</v>
      </c>
      <c r="H164" s="73">
        <v>23874</v>
      </c>
      <c r="I164" s="14"/>
      <c r="J164" s="53">
        <f t="shared" si="4"/>
        <v>52</v>
      </c>
      <c r="K164" s="25"/>
      <c r="L164" s="25"/>
      <c r="M164" s="25"/>
      <c r="N164" s="25"/>
      <c r="O164" s="25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  <c r="IU164" s="1"/>
      <c r="IV164" s="1"/>
    </row>
    <row r="165" spans="1:256" s="23" customFormat="1" ht="19.5" x14ac:dyDescent="0.3">
      <c r="A165" s="74" t="s">
        <v>91</v>
      </c>
      <c r="B165" s="7" t="s">
        <v>27</v>
      </c>
      <c r="C165" s="8">
        <v>2</v>
      </c>
      <c r="D165" s="9">
        <v>37</v>
      </c>
      <c r="E165" s="9">
        <v>38</v>
      </c>
      <c r="F165" s="5">
        <f t="shared" si="2"/>
        <v>75</v>
      </c>
      <c r="G165" s="52">
        <f t="shared" si="3"/>
        <v>73</v>
      </c>
      <c r="H165" s="73">
        <v>25922</v>
      </c>
      <c r="I165" s="14"/>
      <c r="J165" s="53">
        <f t="shared" si="4"/>
        <v>47</v>
      </c>
      <c r="K165" s="25"/>
      <c r="L165" s="25"/>
      <c r="M165" s="25"/>
      <c r="N165" s="25"/>
      <c r="O165" s="25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  <c r="IV165" s="1"/>
    </row>
  </sheetData>
  <sortState ref="A10:H127">
    <sortCondition ref="F10:F127"/>
    <sortCondition ref="E10:E127"/>
    <sortCondition ref="D10:D127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6"/>
  <sheetViews>
    <sheetView zoomScale="85" zoomScaleNormal="85" workbookViewId="0">
      <selection sqref="A1:G1"/>
    </sheetView>
  </sheetViews>
  <sheetFormatPr baseColWidth="10" defaultRowHeight="12.75" x14ac:dyDescent="0.2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 x14ac:dyDescent="0.4">
      <c r="A1" s="86" t="s">
        <v>7</v>
      </c>
      <c r="B1" s="86"/>
      <c r="C1" s="86"/>
      <c r="D1" s="86"/>
      <c r="E1" s="86"/>
      <c r="F1" s="86"/>
      <c r="G1" s="86"/>
    </row>
    <row r="2" spans="1:7" ht="31.5" thickBot="1" x14ac:dyDescent="0.45">
      <c r="A2" s="86" t="s">
        <v>8</v>
      </c>
      <c r="B2" s="86"/>
      <c r="C2" s="86"/>
      <c r="D2" s="86"/>
      <c r="E2" s="86"/>
      <c r="F2" s="86"/>
      <c r="G2" s="86"/>
    </row>
    <row r="3" spans="1:7" ht="26.25" thickBot="1" x14ac:dyDescent="0.4">
      <c r="A3" s="96" t="str">
        <f>'CAB 0-9'!A3:G3</f>
        <v>NECOCHEA</v>
      </c>
      <c r="B3" s="97"/>
      <c r="C3" s="97"/>
      <c r="D3" s="97"/>
      <c r="E3" s="97"/>
      <c r="F3" s="97"/>
      <c r="G3" s="98"/>
    </row>
    <row r="4" spans="1:7" ht="26.25" thickBot="1" x14ac:dyDescent="0.4">
      <c r="A4" s="96" t="str">
        <f>'CAB 0-9'!A4:G4</f>
        <v>GOLF CLUB</v>
      </c>
      <c r="B4" s="97"/>
      <c r="C4" s="97"/>
      <c r="D4" s="97"/>
      <c r="E4" s="97"/>
      <c r="F4" s="97"/>
      <c r="G4" s="98"/>
    </row>
    <row r="5" spans="1:7" ht="20.25" x14ac:dyDescent="0.3">
      <c r="A5" s="87" t="str">
        <f>'CAB 0-9'!A5:G5</f>
        <v>1° FECHA DE MAYORES</v>
      </c>
      <c r="B5" s="87"/>
      <c r="C5" s="87"/>
      <c r="D5" s="87"/>
      <c r="E5" s="87"/>
      <c r="F5" s="87"/>
      <c r="G5" s="87"/>
    </row>
    <row r="6" spans="1:7" ht="19.5" x14ac:dyDescent="0.3">
      <c r="A6" s="88" t="s">
        <v>6</v>
      </c>
      <c r="B6" s="88"/>
      <c r="C6" s="88"/>
      <c r="D6" s="88"/>
      <c r="E6" s="88"/>
      <c r="F6" s="88"/>
      <c r="G6" s="88"/>
    </row>
    <row r="7" spans="1:7" ht="20.25" thickBot="1" x14ac:dyDescent="0.35">
      <c r="A7" s="95" t="str">
        <f>'CAB 0-9'!A7:G7</f>
        <v>SABADO 06 DE MAYO DE 2017</v>
      </c>
      <c r="B7" s="95"/>
      <c r="C7" s="95"/>
      <c r="D7" s="95"/>
      <c r="E7" s="95"/>
      <c r="F7" s="95"/>
      <c r="G7" s="95"/>
    </row>
    <row r="8" spans="1:7" s="15" customFormat="1" ht="16.5" thickBot="1" x14ac:dyDescent="0.3">
      <c r="A8" s="92" t="s">
        <v>17</v>
      </c>
      <c r="B8" s="93"/>
      <c r="C8" s="93"/>
      <c r="D8" s="93"/>
      <c r="E8" s="93"/>
      <c r="F8" s="93"/>
      <c r="G8" s="94"/>
    </row>
    <row r="9" spans="1:7" s="15" customFormat="1" ht="16.5" thickBot="1" x14ac:dyDescent="0.3">
      <c r="A9" s="21" t="s">
        <v>0</v>
      </c>
      <c r="B9" s="22" t="s">
        <v>13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12</v>
      </c>
    </row>
    <row r="10" spans="1:7" s="15" customFormat="1" ht="15.75" x14ac:dyDescent="0.25">
      <c r="A10" s="16" t="s">
        <v>46</v>
      </c>
      <c r="B10" s="70" t="s">
        <v>29</v>
      </c>
      <c r="C10" s="71">
        <v>1</v>
      </c>
      <c r="D10" s="70">
        <v>38</v>
      </c>
      <c r="E10" s="70">
        <v>34</v>
      </c>
      <c r="F10" s="19">
        <f>SUM(D10+E10)</f>
        <v>72</v>
      </c>
      <c r="G10" s="20" t="s">
        <v>12</v>
      </c>
    </row>
    <row r="11" spans="1:7" s="15" customFormat="1" ht="15.75" x14ac:dyDescent="0.25">
      <c r="A11" s="16" t="s">
        <v>89</v>
      </c>
      <c r="B11" s="70" t="s">
        <v>27</v>
      </c>
      <c r="C11" s="71">
        <v>2</v>
      </c>
      <c r="D11" s="70">
        <v>38</v>
      </c>
      <c r="E11" s="70">
        <v>36</v>
      </c>
      <c r="F11" s="19">
        <f>SUM(D11+E11)</f>
        <v>74</v>
      </c>
      <c r="G11" s="20" t="s">
        <v>12</v>
      </c>
    </row>
    <row r="12" spans="1:7" s="15" customFormat="1" ht="15.75" x14ac:dyDescent="0.25">
      <c r="A12" s="16" t="s">
        <v>218</v>
      </c>
      <c r="B12" s="70" t="s">
        <v>32</v>
      </c>
      <c r="C12" s="71">
        <v>5</v>
      </c>
      <c r="D12" s="70">
        <v>38</v>
      </c>
      <c r="E12" s="70">
        <v>37</v>
      </c>
      <c r="F12" s="19">
        <f>SUM(D12+E12)</f>
        <v>75</v>
      </c>
      <c r="G12" s="20" t="s">
        <v>12</v>
      </c>
    </row>
    <row r="13" spans="1:7" ht="13.5" thickBot="1" x14ac:dyDescent="0.25"/>
    <row r="14" spans="1:7" ht="16.5" thickBot="1" x14ac:dyDescent="0.3">
      <c r="A14" s="92" t="s">
        <v>9</v>
      </c>
      <c r="B14" s="93"/>
      <c r="C14" s="93"/>
      <c r="D14" s="93"/>
      <c r="E14" s="93"/>
      <c r="F14" s="93"/>
      <c r="G14" s="94"/>
    </row>
    <row r="15" spans="1:7" s="15" customFormat="1" ht="16.5" thickBot="1" x14ac:dyDescent="0.3">
      <c r="A15" s="21" t="s">
        <v>0</v>
      </c>
      <c r="B15" s="22" t="s">
        <v>13</v>
      </c>
      <c r="C15" s="21" t="s">
        <v>1</v>
      </c>
      <c r="D15" s="21" t="s">
        <v>2</v>
      </c>
      <c r="E15" s="21" t="s">
        <v>3</v>
      </c>
      <c r="F15" s="21" t="s">
        <v>4</v>
      </c>
      <c r="G15" s="21" t="s">
        <v>5</v>
      </c>
    </row>
    <row r="16" spans="1:7" s="15" customFormat="1" ht="15.75" x14ac:dyDescent="0.25">
      <c r="A16" s="16" t="s">
        <v>319</v>
      </c>
      <c r="B16" s="70" t="s">
        <v>12</v>
      </c>
      <c r="C16" s="71" t="s">
        <v>12</v>
      </c>
      <c r="D16" s="70" t="s">
        <v>12</v>
      </c>
      <c r="E16" s="70" t="s">
        <v>12</v>
      </c>
      <c r="F16" s="72" t="s">
        <v>12</v>
      </c>
      <c r="G16" s="62" t="s">
        <v>12</v>
      </c>
    </row>
    <row r="17" spans="1:7" s="15" customFormat="1" ht="15.75" x14ac:dyDescent="0.25">
      <c r="A17" s="16" t="str">
        <f>'CAB 0-9'!A11</f>
        <v>SANCHEZ MARIANO EDUARDO</v>
      </c>
      <c r="B17" s="70" t="str">
        <f>'CAB 0-9'!B11</f>
        <v>CSCPGB</v>
      </c>
      <c r="C17" s="71">
        <f>'CAB 0-9'!C11</f>
        <v>6</v>
      </c>
      <c r="D17" s="70">
        <f>'CAB 0-9'!D11</f>
        <v>38</v>
      </c>
      <c r="E17" s="70">
        <f>'CAB 0-9'!E11</f>
        <v>38</v>
      </c>
      <c r="F17" s="19">
        <f>SUM(D17+E17)</f>
        <v>76</v>
      </c>
      <c r="G17" s="20">
        <f>(F17-C17)</f>
        <v>70</v>
      </c>
    </row>
    <row r="18" spans="1:7" s="15" customFormat="1" ht="15.75" x14ac:dyDescent="0.25">
      <c r="A18" s="123" t="s">
        <v>319</v>
      </c>
      <c r="B18" s="70" t="s">
        <v>12</v>
      </c>
      <c r="C18" s="71" t="s">
        <v>12</v>
      </c>
      <c r="D18" s="70" t="s">
        <v>12</v>
      </c>
      <c r="E18" s="70" t="s">
        <v>12</v>
      </c>
      <c r="F18" s="72" t="s">
        <v>12</v>
      </c>
      <c r="G18" s="62" t="s">
        <v>12</v>
      </c>
    </row>
    <row r="19" spans="1:7" ht="13.5" thickBot="1" x14ac:dyDescent="0.25"/>
    <row r="20" spans="1:7" ht="16.5" thickBot="1" x14ac:dyDescent="0.3">
      <c r="A20" s="92" t="s">
        <v>10</v>
      </c>
      <c r="B20" s="93"/>
      <c r="C20" s="93"/>
      <c r="D20" s="93"/>
      <c r="E20" s="93"/>
      <c r="F20" s="93"/>
      <c r="G20" s="94"/>
    </row>
    <row r="21" spans="1:7" s="15" customFormat="1" ht="16.5" thickBot="1" x14ac:dyDescent="0.3">
      <c r="A21" s="21" t="s">
        <v>0</v>
      </c>
      <c r="B21" s="22" t="s">
        <v>13</v>
      </c>
      <c r="C21" s="21" t="s">
        <v>1</v>
      </c>
      <c r="D21" s="21" t="s">
        <v>2</v>
      </c>
      <c r="E21" s="21" t="s">
        <v>3</v>
      </c>
      <c r="F21" s="21" t="s">
        <v>4</v>
      </c>
      <c r="G21" s="21" t="s">
        <v>5</v>
      </c>
    </row>
    <row r="22" spans="1:7" s="15" customFormat="1" ht="15.75" x14ac:dyDescent="0.25">
      <c r="A22" s="16" t="str">
        <f>'CAB 10-16'!A10</f>
        <v xml:space="preserve">GONZALEZ BONORINO PABLO       </v>
      </c>
      <c r="B22" s="17" t="str">
        <f>'CAB 10-16'!B10</f>
        <v>CG</v>
      </c>
      <c r="C22" s="18">
        <f>'CAB 10-16'!C10</f>
        <v>12</v>
      </c>
      <c r="D22" s="17">
        <f>'CAB 10-16'!D10</f>
        <v>42</v>
      </c>
      <c r="E22" s="17">
        <f>'CAB 10-16'!E10</f>
        <v>40</v>
      </c>
      <c r="F22" s="19">
        <f>SUM(D22+E22)</f>
        <v>82</v>
      </c>
      <c r="G22" s="20">
        <f>(F22-C22)</f>
        <v>70</v>
      </c>
    </row>
    <row r="23" spans="1:7" s="15" customFormat="1" ht="15.75" x14ac:dyDescent="0.25">
      <c r="A23" s="16" t="str">
        <f>'CAB 10-16'!A11</f>
        <v>FILIBERTI RODOLFO JULIAN</v>
      </c>
      <c r="B23" s="17" t="str">
        <f>'CAB 10-16'!B11</f>
        <v>SPGC</v>
      </c>
      <c r="C23" s="18">
        <f>'CAB 10-16'!C11</f>
        <v>10</v>
      </c>
      <c r="D23" s="17">
        <f>'CAB 10-16'!D11</f>
        <v>45</v>
      </c>
      <c r="E23" s="17">
        <f>'CAB 10-16'!E11</f>
        <v>37</v>
      </c>
      <c r="F23" s="19">
        <f>SUM(D23+E23)</f>
        <v>82</v>
      </c>
      <c r="G23" s="20">
        <f>(F23-C23)</f>
        <v>72</v>
      </c>
    </row>
    <row r="24" spans="1:7" s="15" customFormat="1" ht="15.75" x14ac:dyDescent="0.25">
      <c r="A24" s="16" t="str">
        <f>'CAB 10-16'!A12</f>
        <v xml:space="preserve">CUVILLIER ARIEL               </v>
      </c>
      <c r="B24" s="17" t="str">
        <f>'CAB 10-16'!B12</f>
        <v>EVTGC</v>
      </c>
      <c r="C24" s="18">
        <f>'CAB 10-16'!C12</f>
        <v>11</v>
      </c>
      <c r="D24" s="17">
        <f>'CAB 10-16'!D12</f>
        <v>40</v>
      </c>
      <c r="E24" s="17">
        <f>'CAB 10-16'!E12</f>
        <v>43</v>
      </c>
      <c r="F24" s="19">
        <f>SUM(D24+E24)</f>
        <v>83</v>
      </c>
      <c r="G24" s="20">
        <f>(F24-C24)</f>
        <v>72</v>
      </c>
    </row>
    <row r="25" spans="1:7" ht="13.5" thickBot="1" x14ac:dyDescent="0.25"/>
    <row r="26" spans="1:7" ht="16.5" thickBot="1" x14ac:dyDescent="0.3">
      <c r="A26" s="92" t="s">
        <v>18</v>
      </c>
      <c r="B26" s="93"/>
      <c r="C26" s="93"/>
      <c r="D26" s="93"/>
      <c r="E26" s="93"/>
      <c r="F26" s="93"/>
      <c r="G26" s="94"/>
    </row>
    <row r="27" spans="1:7" s="15" customFormat="1" ht="16.5" thickBot="1" x14ac:dyDescent="0.3">
      <c r="A27" s="21" t="s">
        <v>0</v>
      </c>
      <c r="B27" s="22" t="s">
        <v>13</v>
      </c>
      <c r="C27" s="21" t="s">
        <v>1</v>
      </c>
      <c r="D27" s="21" t="s">
        <v>2</v>
      </c>
      <c r="E27" s="21" t="s">
        <v>3</v>
      </c>
      <c r="F27" s="21" t="s">
        <v>4</v>
      </c>
      <c r="G27" s="21" t="s">
        <v>5</v>
      </c>
    </row>
    <row r="28" spans="1:7" s="15" customFormat="1" ht="15.75" x14ac:dyDescent="0.25">
      <c r="A28" s="16" t="str">
        <f>'CAB 17-24'!A10</f>
        <v>SIERRA FERNANDO JOSE</v>
      </c>
      <c r="B28" s="17" t="str">
        <f>'CAB 17-24'!B10</f>
        <v>NGC</v>
      </c>
      <c r="C28" s="18">
        <f>'CAB 17-24'!C10</f>
        <v>17</v>
      </c>
      <c r="D28" s="17">
        <f>'CAB 17-24'!D10</f>
        <v>43</v>
      </c>
      <c r="E28" s="17">
        <f>'CAB 17-24'!E10</f>
        <v>42</v>
      </c>
      <c r="F28" s="19">
        <f>SUM(D28+E28)</f>
        <v>85</v>
      </c>
      <c r="G28" s="20">
        <f>(F28-C28)</f>
        <v>68</v>
      </c>
    </row>
    <row r="29" spans="1:7" s="15" customFormat="1" ht="15.75" x14ac:dyDescent="0.25">
      <c r="A29" s="16" t="str">
        <f>'CAB 17-24'!A11</f>
        <v xml:space="preserve">OTTAVIANO SILVIO GUSTAVO      </v>
      </c>
      <c r="B29" s="17" t="str">
        <f>'CAB 17-24'!B11</f>
        <v>NGC</v>
      </c>
      <c r="C29" s="18">
        <f>'CAB 17-24'!C11</f>
        <v>17</v>
      </c>
      <c r="D29" s="17">
        <f>'CAB 17-24'!D11</f>
        <v>47</v>
      </c>
      <c r="E29" s="17">
        <f>'CAB 17-24'!E11</f>
        <v>42</v>
      </c>
      <c r="F29" s="19">
        <f>SUM(D29+E29)</f>
        <v>89</v>
      </c>
      <c r="G29" s="20">
        <f>(F29-C29)</f>
        <v>72</v>
      </c>
    </row>
    <row r="30" spans="1:7" s="15" customFormat="1" ht="15.75" x14ac:dyDescent="0.25">
      <c r="A30" s="16" t="str">
        <f>'CAB 17-24'!A12</f>
        <v xml:space="preserve">PALLAS ALFREDO CARLOS         </v>
      </c>
      <c r="B30" s="17" t="str">
        <f>'CAB 17-24'!B12</f>
        <v>CEGC</v>
      </c>
      <c r="C30" s="18">
        <f>'CAB 17-24'!C12</f>
        <v>21</v>
      </c>
      <c r="D30" s="17">
        <f>'CAB 17-24'!D12</f>
        <v>46</v>
      </c>
      <c r="E30" s="17">
        <f>'CAB 17-24'!E12</f>
        <v>48</v>
      </c>
      <c r="F30" s="19">
        <f>SUM(D30+E30)</f>
        <v>94</v>
      </c>
      <c r="G30" s="20">
        <f>(F30-C30)</f>
        <v>73</v>
      </c>
    </row>
    <row r="31" spans="1:7" ht="13.5" thickBot="1" x14ac:dyDescent="0.25"/>
    <row r="32" spans="1:7" ht="16.5" thickBot="1" x14ac:dyDescent="0.3">
      <c r="A32" s="92" t="s">
        <v>11</v>
      </c>
      <c r="B32" s="93"/>
      <c r="C32" s="93"/>
      <c r="D32" s="93"/>
      <c r="E32" s="93"/>
      <c r="F32" s="93"/>
      <c r="G32" s="94"/>
    </row>
    <row r="33" spans="1:7" s="15" customFormat="1" ht="16.5" thickBot="1" x14ac:dyDescent="0.3">
      <c r="A33" s="21" t="s">
        <v>0</v>
      </c>
      <c r="B33" s="22" t="s">
        <v>13</v>
      </c>
      <c r="C33" s="21" t="s">
        <v>1</v>
      </c>
      <c r="D33" s="21" t="s">
        <v>2</v>
      </c>
      <c r="E33" s="21" t="s">
        <v>3</v>
      </c>
      <c r="F33" s="21" t="s">
        <v>4</v>
      </c>
      <c r="G33" s="21" t="s">
        <v>5</v>
      </c>
    </row>
    <row r="34" spans="1:7" s="15" customFormat="1" ht="15.75" x14ac:dyDescent="0.25">
      <c r="A34" s="16" t="str">
        <f>'CAB 25-36'!A10</f>
        <v xml:space="preserve">BOLLINI MARIO RODOLFO         </v>
      </c>
      <c r="B34" s="17" t="str">
        <f>'CAB 25-36'!B10</f>
        <v>SPGC</v>
      </c>
      <c r="C34" s="18">
        <f>'CAB 25-36'!C10</f>
        <v>25</v>
      </c>
      <c r="D34" s="17">
        <f>'CAB 25-36'!D10</f>
        <v>52</v>
      </c>
      <c r="E34" s="17">
        <f>'CAB 25-36'!E10</f>
        <v>44</v>
      </c>
      <c r="F34" s="19">
        <f>SUM(D34+E34)</f>
        <v>96</v>
      </c>
      <c r="G34" s="20">
        <f>(F34-C34)</f>
        <v>71</v>
      </c>
    </row>
    <row r="35" spans="1:7" s="15" customFormat="1" ht="15.75" x14ac:dyDescent="0.25">
      <c r="A35" s="16" t="str">
        <f>'CAB 25-36'!A11</f>
        <v>VIERA HERNAN GONZALO</v>
      </c>
      <c r="B35" s="17" t="str">
        <f>'CAB 25-36'!B11</f>
        <v>CSCPGB</v>
      </c>
      <c r="C35" s="18">
        <f>'CAB 25-36'!C11</f>
        <v>27</v>
      </c>
      <c r="D35" s="17">
        <f>'CAB 25-36'!D11</f>
        <v>57</v>
      </c>
      <c r="E35" s="17">
        <f>'CAB 25-36'!E11</f>
        <v>54</v>
      </c>
      <c r="F35" s="19">
        <f>SUM(D35+E35)</f>
        <v>111</v>
      </c>
      <c r="G35" s="20">
        <f>(F35-C35)</f>
        <v>84</v>
      </c>
    </row>
    <row r="36" spans="1:7" s="15" customFormat="1" ht="15.75" x14ac:dyDescent="0.25">
      <c r="A36" s="16" t="str">
        <f>'CAB 25-36'!A12</f>
        <v xml:space="preserve">BERARDI ANGEL                 </v>
      </c>
      <c r="B36" s="17" t="str">
        <f>'CAB 25-36'!B12</f>
        <v>EVTGC</v>
      </c>
      <c r="C36" s="18">
        <f>'CAB 25-36'!C12</f>
        <v>25</v>
      </c>
      <c r="D36" s="17">
        <f>'CAB 25-36'!D12</f>
        <v>58</v>
      </c>
      <c r="E36" s="17">
        <f>'CAB 25-36'!E12</f>
        <v>55</v>
      </c>
      <c r="F36" s="19">
        <f>SUM(D36+E36)</f>
        <v>113</v>
      </c>
      <c r="G36" s="20">
        <f>(F36-C36)</f>
        <v>88</v>
      </c>
    </row>
    <row r="37" spans="1:7" ht="13.5" thickBot="1" x14ac:dyDescent="0.25"/>
    <row r="38" spans="1:7" ht="16.5" thickBot="1" x14ac:dyDescent="0.3">
      <c r="A38" s="92" t="s">
        <v>119</v>
      </c>
      <c r="B38" s="93"/>
      <c r="C38" s="93"/>
      <c r="D38" s="93"/>
      <c r="E38" s="93"/>
      <c r="F38" s="93"/>
      <c r="G38" s="94"/>
    </row>
    <row r="39" spans="1:7" s="15" customFormat="1" ht="16.5" thickBot="1" x14ac:dyDescent="0.3">
      <c r="A39" s="21" t="s">
        <v>14</v>
      </c>
      <c r="B39" s="22" t="s">
        <v>13</v>
      </c>
      <c r="C39" s="21" t="s">
        <v>1</v>
      </c>
      <c r="D39" s="21" t="s">
        <v>2</v>
      </c>
      <c r="E39" s="21" t="s">
        <v>3</v>
      </c>
      <c r="F39" s="21" t="s">
        <v>4</v>
      </c>
      <c r="G39" s="21" t="s">
        <v>5</v>
      </c>
    </row>
    <row r="40" spans="1:7" s="15" customFormat="1" ht="15.75" x14ac:dyDescent="0.25">
      <c r="A40" s="16" t="str">
        <f>DAM!A10</f>
        <v xml:space="preserve">MACAGGI GRACIELA              </v>
      </c>
      <c r="B40" s="17" t="str">
        <f>DAM!B10</f>
        <v>TGC</v>
      </c>
      <c r="C40" s="18">
        <f>DAM!C10</f>
        <v>16</v>
      </c>
      <c r="D40" s="17">
        <f>DAM!D10</f>
        <v>48</v>
      </c>
      <c r="E40" s="17">
        <f>DAM!E10</f>
        <v>43</v>
      </c>
      <c r="F40" s="19">
        <f>SUM(D40+E40)</f>
        <v>91</v>
      </c>
      <c r="G40" s="20">
        <f>(F40-C40)</f>
        <v>75</v>
      </c>
    </row>
    <row r="41" spans="1:7" s="15" customFormat="1" ht="15.75" x14ac:dyDescent="0.25">
      <c r="A41" s="16" t="str">
        <f>DAM!A11</f>
        <v xml:space="preserve">EQUIZA IRENE                  </v>
      </c>
      <c r="B41" s="17" t="str">
        <f>DAM!B11</f>
        <v>TGC</v>
      </c>
      <c r="C41" s="18">
        <f>DAM!C11</f>
        <v>25</v>
      </c>
      <c r="D41" s="17">
        <f>DAM!D11</f>
        <v>49</v>
      </c>
      <c r="E41" s="17">
        <f>DAM!E11</f>
        <v>52</v>
      </c>
      <c r="F41" s="19">
        <f>SUM(D41+E41)</f>
        <v>101</v>
      </c>
      <c r="G41" s="20">
        <f>(F41-C41)</f>
        <v>76</v>
      </c>
    </row>
    <row r="43" spans="1:7" ht="16.5" hidden="1" thickBot="1" x14ac:dyDescent="0.3">
      <c r="A43" s="92" t="s">
        <v>120</v>
      </c>
      <c r="B43" s="93"/>
      <c r="C43" s="93"/>
      <c r="D43" s="93"/>
      <c r="E43" s="93"/>
      <c r="F43" s="93"/>
      <c r="G43" s="94"/>
    </row>
    <row r="44" spans="1:7" ht="16.5" hidden="1" thickBot="1" x14ac:dyDescent="0.3">
      <c r="A44" s="21" t="s">
        <v>14</v>
      </c>
      <c r="B44" s="22" t="s">
        <v>13</v>
      </c>
      <c r="C44" s="21" t="s">
        <v>1</v>
      </c>
      <c r="D44" s="21" t="s">
        <v>2</v>
      </c>
      <c r="E44" s="21" t="s">
        <v>3</v>
      </c>
      <c r="F44" s="21" t="s">
        <v>4</v>
      </c>
      <c r="G44" s="21" t="s">
        <v>5</v>
      </c>
    </row>
    <row r="45" spans="1:7" ht="15.75" hidden="1" x14ac:dyDescent="0.25">
      <c r="A45" s="16" t="e">
        <f>DAM!#REF!</f>
        <v>#REF!</v>
      </c>
      <c r="B45" s="17" t="e">
        <f>DAM!#REF!</f>
        <v>#REF!</v>
      </c>
      <c r="C45" s="18" t="e">
        <f>DAM!#REF!</f>
        <v>#REF!</v>
      </c>
      <c r="D45" s="17" t="e">
        <f>DAM!#REF!</f>
        <v>#REF!</v>
      </c>
      <c r="E45" s="17" t="e">
        <f>DAM!#REF!</f>
        <v>#REF!</v>
      </c>
      <c r="F45" s="19" t="e">
        <f>SUM(D45+E45)</f>
        <v>#REF!</v>
      </c>
      <c r="G45" s="20" t="e">
        <f>(F45-C45)</f>
        <v>#REF!</v>
      </c>
    </row>
    <row r="46" spans="1:7" ht="15.75" hidden="1" x14ac:dyDescent="0.25">
      <c r="A46" s="16" t="e">
        <f>DAM!#REF!</f>
        <v>#REF!</v>
      </c>
      <c r="B46" s="17" t="e">
        <f>DAM!#REF!</f>
        <v>#REF!</v>
      </c>
      <c r="C46" s="18" t="e">
        <f>DAM!#REF!</f>
        <v>#REF!</v>
      </c>
      <c r="D46" s="17" t="e">
        <f>DAM!#REF!</f>
        <v>#REF!</v>
      </c>
      <c r="E46" s="17" t="e">
        <f>DAM!#REF!</f>
        <v>#REF!</v>
      </c>
      <c r="F46" s="19" t="e">
        <f>SUM(D46+E46)</f>
        <v>#REF!</v>
      </c>
      <c r="G46" s="20" t="e">
        <f>(F46-C46)</f>
        <v>#REF!</v>
      </c>
    </row>
  </sheetData>
  <mergeCells count="14">
    <mergeCell ref="A1:G1"/>
    <mergeCell ref="A2:G2"/>
    <mergeCell ref="A3:G3"/>
    <mergeCell ref="A4:G4"/>
    <mergeCell ref="A5:G5"/>
    <mergeCell ref="A6:G6"/>
    <mergeCell ref="A43:G43"/>
    <mergeCell ref="A38:G38"/>
    <mergeCell ref="A7:G7"/>
    <mergeCell ref="A8:G8"/>
    <mergeCell ref="A14:G14"/>
    <mergeCell ref="A20:G20"/>
    <mergeCell ref="A26:G26"/>
    <mergeCell ref="A32:G32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4"/>
  <sheetViews>
    <sheetView zoomScaleNormal="100" workbookViewId="0">
      <selection sqref="A1:E1"/>
    </sheetView>
  </sheetViews>
  <sheetFormatPr baseColWidth="10" defaultRowHeight="15" x14ac:dyDescent="0.25"/>
  <cols>
    <col min="1" max="1" width="6.42578125" style="61" bestFit="1" customWidth="1"/>
    <col min="2" max="5" width="18.7109375" customWidth="1"/>
    <col min="6" max="6" width="4" customWidth="1"/>
    <col min="7" max="7" width="18.7109375" customWidth="1"/>
  </cols>
  <sheetData>
    <row r="1" spans="1:6" s="54" customFormat="1" ht="37.5" x14ac:dyDescent="0.5">
      <c r="A1" s="102" t="s">
        <v>74</v>
      </c>
      <c r="B1" s="102"/>
      <c r="C1" s="102"/>
      <c r="D1" s="102"/>
      <c r="E1" s="102"/>
    </row>
    <row r="2" spans="1:6" s="1" customFormat="1" ht="31.5" thickBot="1" x14ac:dyDescent="0.45">
      <c r="A2" s="103" t="s">
        <v>59</v>
      </c>
      <c r="B2" s="103"/>
      <c r="C2" s="103"/>
      <c r="D2" s="103"/>
      <c r="E2" s="103"/>
    </row>
    <row r="3" spans="1:6" s="15" customFormat="1" ht="16.5" thickBot="1" x14ac:dyDescent="0.3">
      <c r="A3" s="104" t="s">
        <v>75</v>
      </c>
      <c r="B3" s="105"/>
      <c r="C3" s="105"/>
      <c r="D3" s="105"/>
      <c r="E3" s="106"/>
    </row>
    <row r="4" spans="1:6" s="55" customFormat="1" ht="15.75" x14ac:dyDescent="0.25">
      <c r="A4" s="107" t="s">
        <v>123</v>
      </c>
      <c r="B4" s="107"/>
      <c r="C4" s="107"/>
      <c r="D4" s="107"/>
      <c r="E4" s="107"/>
    </row>
    <row r="5" spans="1:6" s="55" customFormat="1" ht="16.5" thickBot="1" x14ac:dyDescent="0.3">
      <c r="A5" s="108" t="s">
        <v>122</v>
      </c>
      <c r="B5" s="108"/>
      <c r="C5" s="108"/>
      <c r="D5" s="108"/>
      <c r="E5" s="108"/>
    </row>
    <row r="6" spans="1:6" ht="13.5" thickBot="1" x14ac:dyDescent="0.25">
      <c r="A6" s="99" t="s">
        <v>55</v>
      </c>
      <c r="B6" s="100"/>
      <c r="C6" s="100"/>
      <c r="D6" s="100"/>
      <c r="E6" s="101"/>
      <c r="F6" s="56"/>
    </row>
    <row r="7" spans="1:6" ht="14.45" customHeight="1" x14ac:dyDescent="0.2">
      <c r="A7" s="66">
        <v>0.33333333333333331</v>
      </c>
      <c r="B7" s="67" t="s">
        <v>124</v>
      </c>
      <c r="C7" s="57" t="s">
        <v>125</v>
      </c>
      <c r="D7" s="57" t="s">
        <v>126</v>
      </c>
      <c r="E7" s="58" t="s">
        <v>70</v>
      </c>
      <c r="F7" s="56">
        <f>COUNTA(B7,C7,D7,E7)</f>
        <v>4</v>
      </c>
    </row>
    <row r="8" spans="1:6" ht="14.45" customHeight="1" x14ac:dyDescent="0.2">
      <c r="A8" s="66">
        <v>0.34027777777777773</v>
      </c>
      <c r="B8" s="67" t="s">
        <v>57</v>
      </c>
      <c r="C8" s="57" t="s">
        <v>127</v>
      </c>
      <c r="D8" s="57" t="s">
        <v>128</v>
      </c>
      <c r="E8" s="58" t="s">
        <v>129</v>
      </c>
      <c r="F8" s="56">
        <f t="shared" ref="F8:F43" si="0">COUNTA(B8,C8,D8,E8)</f>
        <v>4</v>
      </c>
    </row>
    <row r="9" spans="1:6" ht="14.45" customHeight="1" x14ac:dyDescent="0.2">
      <c r="A9" s="66">
        <v>0.34722222222222199</v>
      </c>
      <c r="B9" s="67" t="s">
        <v>53</v>
      </c>
      <c r="C9" s="57" t="s">
        <v>130</v>
      </c>
      <c r="D9" s="57" t="s">
        <v>30</v>
      </c>
      <c r="E9" s="58" t="s">
        <v>131</v>
      </c>
      <c r="F9" s="56">
        <f t="shared" si="0"/>
        <v>4</v>
      </c>
    </row>
    <row r="10" spans="1:6" ht="14.45" customHeight="1" x14ac:dyDescent="0.2">
      <c r="A10" s="66">
        <v>0.35416666666666702</v>
      </c>
      <c r="B10" s="67" t="s">
        <v>54</v>
      </c>
      <c r="C10" s="57" t="s">
        <v>61</v>
      </c>
      <c r="D10" s="57" t="s">
        <v>132</v>
      </c>
      <c r="E10" s="58" t="s">
        <v>133</v>
      </c>
      <c r="F10" s="56">
        <f t="shared" si="0"/>
        <v>4</v>
      </c>
    </row>
    <row r="11" spans="1:6" ht="14.45" customHeight="1" x14ac:dyDescent="0.2">
      <c r="A11" s="66">
        <v>0.36111111111111099</v>
      </c>
      <c r="B11" s="67" t="s">
        <v>134</v>
      </c>
      <c r="C11" s="57" t="s">
        <v>135</v>
      </c>
      <c r="D11" s="57" t="s">
        <v>69</v>
      </c>
      <c r="E11" s="58" t="s">
        <v>58</v>
      </c>
      <c r="F11" s="56">
        <f t="shared" si="0"/>
        <v>4</v>
      </c>
    </row>
    <row r="12" spans="1:6" ht="14.45" customHeight="1" x14ac:dyDescent="0.2">
      <c r="A12" s="66">
        <v>0.36805555555555503</v>
      </c>
      <c r="B12" s="67" t="s">
        <v>93</v>
      </c>
      <c r="C12" s="57" t="s">
        <v>136</v>
      </c>
      <c r="D12" s="57" t="s">
        <v>137</v>
      </c>
      <c r="E12" s="58" t="s">
        <v>138</v>
      </c>
      <c r="F12" s="56">
        <f t="shared" si="0"/>
        <v>4</v>
      </c>
    </row>
    <row r="13" spans="1:6" ht="14.45" customHeight="1" thickBot="1" x14ac:dyDescent="0.25">
      <c r="A13" s="66">
        <v>0.375</v>
      </c>
      <c r="B13" s="67" t="s">
        <v>101</v>
      </c>
      <c r="C13" s="57" t="s">
        <v>85</v>
      </c>
      <c r="D13" s="57" t="s">
        <v>139</v>
      </c>
      <c r="E13" s="58" t="s">
        <v>82</v>
      </c>
      <c r="F13" s="56">
        <f t="shared" si="0"/>
        <v>4</v>
      </c>
    </row>
    <row r="14" spans="1:6" ht="13.5" thickBot="1" x14ac:dyDescent="0.25">
      <c r="A14" s="99" t="s">
        <v>62</v>
      </c>
      <c r="B14" s="100"/>
      <c r="C14" s="100"/>
      <c r="D14" s="100"/>
      <c r="E14" s="101"/>
      <c r="F14" s="75">
        <f t="shared" si="0"/>
        <v>0</v>
      </c>
    </row>
    <row r="15" spans="1:6" ht="14.45" customHeight="1" x14ac:dyDescent="0.2">
      <c r="A15" s="66">
        <v>0.33333333333333331</v>
      </c>
      <c r="B15" s="67" t="s">
        <v>38</v>
      </c>
      <c r="C15" s="57" t="s">
        <v>81</v>
      </c>
      <c r="D15" s="57" t="s">
        <v>79</v>
      </c>
      <c r="E15" s="58" t="s">
        <v>140</v>
      </c>
      <c r="F15" s="56">
        <f>COUNTA(B15,C15,D15,E15)</f>
        <v>4</v>
      </c>
    </row>
    <row r="16" spans="1:6" ht="14.45" customHeight="1" x14ac:dyDescent="0.2">
      <c r="A16" s="66">
        <v>0.34027777777777773</v>
      </c>
      <c r="B16" s="67" t="s">
        <v>99</v>
      </c>
      <c r="C16" s="109" t="s">
        <v>76</v>
      </c>
      <c r="D16" s="57" t="s">
        <v>106</v>
      </c>
      <c r="E16" s="58" t="s">
        <v>141</v>
      </c>
      <c r="F16" s="56">
        <f t="shared" si="0"/>
        <v>4</v>
      </c>
    </row>
    <row r="17" spans="1:7" ht="14.45" customHeight="1" x14ac:dyDescent="0.2">
      <c r="A17" s="66">
        <v>0.34722222222222199</v>
      </c>
      <c r="B17" s="67" t="s">
        <v>142</v>
      </c>
      <c r="C17" s="57" t="s">
        <v>143</v>
      </c>
      <c r="D17" s="57" t="s">
        <v>144</v>
      </c>
      <c r="E17" s="58" t="s">
        <v>145</v>
      </c>
      <c r="F17" s="56">
        <f t="shared" si="0"/>
        <v>4</v>
      </c>
    </row>
    <row r="18" spans="1:7" ht="14.45" customHeight="1" x14ac:dyDescent="0.2">
      <c r="A18" s="66">
        <v>0.35416666666666702</v>
      </c>
      <c r="B18" s="67" t="s">
        <v>78</v>
      </c>
      <c r="C18" s="57" t="s">
        <v>100</v>
      </c>
      <c r="D18" s="57" t="s">
        <v>65</v>
      </c>
      <c r="E18" s="58" t="s">
        <v>146</v>
      </c>
      <c r="F18" s="56">
        <f t="shared" si="0"/>
        <v>4</v>
      </c>
    </row>
    <row r="19" spans="1:7" ht="14.45" customHeight="1" x14ac:dyDescent="0.2">
      <c r="A19" s="66">
        <v>0.36111111111111099</v>
      </c>
      <c r="B19" s="67" t="s">
        <v>147</v>
      </c>
      <c r="C19" s="57" t="s">
        <v>109</v>
      </c>
      <c r="D19" s="57" t="s">
        <v>39</v>
      </c>
      <c r="E19" s="58" t="s">
        <v>148</v>
      </c>
      <c r="F19" s="56">
        <f t="shared" si="0"/>
        <v>4</v>
      </c>
    </row>
    <row r="20" spans="1:7" ht="14.45" customHeight="1" x14ac:dyDescent="0.2">
      <c r="A20" s="66">
        <v>0.36805555555555503</v>
      </c>
      <c r="B20" s="67" t="s">
        <v>149</v>
      </c>
      <c r="C20" s="57" t="s">
        <v>150</v>
      </c>
      <c r="D20" s="57" t="s">
        <v>64</v>
      </c>
      <c r="E20" s="58" t="s">
        <v>63</v>
      </c>
      <c r="F20" s="56">
        <f t="shared" si="0"/>
        <v>4</v>
      </c>
    </row>
    <row r="21" spans="1:7" ht="14.45" customHeight="1" thickBot="1" x14ac:dyDescent="0.25">
      <c r="A21" s="66">
        <v>0.375</v>
      </c>
      <c r="B21" s="67" t="s">
        <v>151</v>
      </c>
      <c r="C21" s="57" t="s">
        <v>152</v>
      </c>
      <c r="D21" s="57" t="s">
        <v>67</v>
      </c>
      <c r="E21" s="58" t="s">
        <v>153</v>
      </c>
      <c r="F21" s="56">
        <f t="shared" si="0"/>
        <v>4</v>
      </c>
    </row>
    <row r="22" spans="1:7" ht="13.5" thickBot="1" x14ac:dyDescent="0.25">
      <c r="A22" s="99" t="s">
        <v>55</v>
      </c>
      <c r="B22" s="100"/>
      <c r="C22" s="100"/>
      <c r="D22" s="100"/>
      <c r="E22" s="101"/>
      <c r="F22" s="75">
        <f t="shared" si="0"/>
        <v>0</v>
      </c>
    </row>
    <row r="23" spans="1:7" ht="14.45" customHeight="1" x14ac:dyDescent="0.2">
      <c r="A23" s="66">
        <v>0.47916666666666669</v>
      </c>
      <c r="B23" s="67" t="s">
        <v>88</v>
      </c>
      <c r="C23" s="57" t="s">
        <v>87</v>
      </c>
      <c r="D23" s="57" t="s">
        <v>68</v>
      </c>
      <c r="E23" s="58" t="s">
        <v>86</v>
      </c>
      <c r="F23" s="56">
        <f t="shared" si="0"/>
        <v>4</v>
      </c>
    </row>
    <row r="24" spans="1:7" ht="14.45" customHeight="1" x14ac:dyDescent="0.2">
      <c r="A24" s="66">
        <v>0.4861111111111111</v>
      </c>
      <c r="B24" s="67" t="s">
        <v>89</v>
      </c>
      <c r="C24" s="57" t="s">
        <v>154</v>
      </c>
      <c r="D24" s="109" t="s">
        <v>155</v>
      </c>
      <c r="E24" s="58" t="s">
        <v>156</v>
      </c>
      <c r="F24" s="56">
        <f t="shared" si="0"/>
        <v>4</v>
      </c>
      <c r="G24" s="111" t="s">
        <v>309</v>
      </c>
    </row>
    <row r="25" spans="1:7" ht="14.45" customHeight="1" x14ac:dyDescent="0.2">
      <c r="A25" s="66">
        <v>0.49305555555555558</v>
      </c>
      <c r="B25" s="67" t="s">
        <v>157</v>
      </c>
      <c r="C25" s="57" t="s">
        <v>158</v>
      </c>
      <c r="D25" s="57" t="s">
        <v>159</v>
      </c>
      <c r="E25" s="58" t="s">
        <v>160</v>
      </c>
      <c r="F25" s="56">
        <f t="shared" si="0"/>
        <v>4</v>
      </c>
    </row>
    <row r="26" spans="1:7" ht="14.45" customHeight="1" x14ac:dyDescent="0.2">
      <c r="A26" s="66">
        <v>0.5</v>
      </c>
      <c r="B26" s="67" t="s">
        <v>161</v>
      </c>
      <c r="C26" s="57" t="s">
        <v>162</v>
      </c>
      <c r="D26" s="57" t="s">
        <v>163</v>
      </c>
      <c r="E26" s="58" t="s">
        <v>164</v>
      </c>
      <c r="F26" s="56">
        <f t="shared" si="0"/>
        <v>4</v>
      </c>
    </row>
    <row r="27" spans="1:7" ht="14.45" customHeight="1" x14ac:dyDescent="0.2">
      <c r="A27" s="66">
        <v>0.50694444444444398</v>
      </c>
      <c r="B27" s="67" t="s">
        <v>96</v>
      </c>
      <c r="C27" s="57" t="s">
        <v>97</v>
      </c>
      <c r="D27" s="57" t="s">
        <v>35</v>
      </c>
      <c r="E27" s="58" t="s">
        <v>37</v>
      </c>
      <c r="F27" s="56">
        <f t="shared" si="0"/>
        <v>4</v>
      </c>
    </row>
    <row r="28" spans="1:7" ht="14.45" customHeight="1" x14ac:dyDescent="0.2">
      <c r="A28" s="66">
        <v>0.51388888888888895</v>
      </c>
      <c r="B28" s="67" t="s">
        <v>92</v>
      </c>
      <c r="C28" s="57" t="s">
        <v>36</v>
      </c>
      <c r="D28" s="57" t="s">
        <v>33</v>
      </c>
      <c r="E28" s="58" t="s">
        <v>165</v>
      </c>
      <c r="F28" s="56">
        <f t="shared" si="0"/>
        <v>4</v>
      </c>
    </row>
    <row r="29" spans="1:7" ht="14.45" customHeight="1" x14ac:dyDescent="0.2">
      <c r="A29" s="66">
        <v>0.52083333333333304</v>
      </c>
      <c r="B29" s="67" t="s">
        <v>66</v>
      </c>
      <c r="C29" s="57" t="s">
        <v>166</v>
      </c>
      <c r="D29" s="57" t="s">
        <v>95</v>
      </c>
      <c r="E29" s="58" t="s">
        <v>102</v>
      </c>
      <c r="F29" s="56">
        <f t="shared" si="0"/>
        <v>4</v>
      </c>
    </row>
    <row r="30" spans="1:7" ht="14.45" customHeight="1" x14ac:dyDescent="0.2">
      <c r="A30" s="66">
        <v>0.52777777777777779</v>
      </c>
      <c r="B30" s="67" t="s">
        <v>167</v>
      </c>
      <c r="C30" s="57" t="s">
        <v>168</v>
      </c>
      <c r="D30" s="57" t="s">
        <v>169</v>
      </c>
      <c r="E30" s="58" t="s">
        <v>170</v>
      </c>
      <c r="F30" s="56">
        <f t="shared" si="0"/>
        <v>4</v>
      </c>
    </row>
    <row r="31" spans="1:7" ht="14.45" customHeight="1" x14ac:dyDescent="0.2">
      <c r="A31" s="66">
        <v>0.53472222222222199</v>
      </c>
      <c r="B31" s="67" t="s">
        <v>84</v>
      </c>
      <c r="C31" s="109" t="s">
        <v>171</v>
      </c>
      <c r="D31" s="57" t="s">
        <v>83</v>
      </c>
      <c r="E31" s="58" t="s">
        <v>210</v>
      </c>
      <c r="F31" s="56">
        <f t="shared" si="0"/>
        <v>4</v>
      </c>
    </row>
    <row r="32" spans="1:7" ht="14.45" customHeight="1" thickBot="1" x14ac:dyDescent="0.25">
      <c r="A32" s="66">
        <v>0.54166666666666696</v>
      </c>
      <c r="B32" s="67" t="s">
        <v>172</v>
      </c>
      <c r="C32" s="57" t="s">
        <v>173</v>
      </c>
      <c r="D32" s="57" t="s">
        <v>77</v>
      </c>
      <c r="E32" s="58" t="s">
        <v>174</v>
      </c>
      <c r="F32" s="56">
        <f t="shared" si="0"/>
        <v>4</v>
      </c>
    </row>
    <row r="33" spans="1:6" ht="13.5" thickBot="1" x14ac:dyDescent="0.25">
      <c r="A33" s="99" t="s">
        <v>62</v>
      </c>
      <c r="B33" s="100"/>
      <c r="C33" s="100"/>
      <c r="D33" s="100"/>
      <c r="E33" s="101"/>
      <c r="F33" s="75">
        <f t="shared" si="0"/>
        <v>0</v>
      </c>
    </row>
    <row r="34" spans="1:6" ht="14.45" customHeight="1" x14ac:dyDescent="0.2">
      <c r="A34" s="66">
        <v>0.47916666666666669</v>
      </c>
      <c r="B34" s="67" t="s">
        <v>175</v>
      </c>
      <c r="C34" s="57" t="s">
        <v>176</v>
      </c>
      <c r="D34" s="57" t="s">
        <v>177</v>
      </c>
      <c r="E34" s="58" t="s">
        <v>178</v>
      </c>
      <c r="F34" s="56">
        <f t="shared" si="0"/>
        <v>4</v>
      </c>
    </row>
    <row r="35" spans="1:6" ht="14.45" customHeight="1" x14ac:dyDescent="0.2">
      <c r="A35" s="66">
        <v>0.4861111111111111</v>
      </c>
      <c r="B35" s="67" t="s">
        <v>179</v>
      </c>
      <c r="C35" s="57" t="s">
        <v>180</v>
      </c>
      <c r="D35" s="57" t="s">
        <v>181</v>
      </c>
      <c r="E35" s="58" t="s">
        <v>182</v>
      </c>
      <c r="F35" s="56">
        <f t="shared" si="0"/>
        <v>4</v>
      </c>
    </row>
    <row r="36" spans="1:6" ht="14.45" customHeight="1" x14ac:dyDescent="0.2">
      <c r="A36" s="66">
        <v>0.49305555555555503</v>
      </c>
      <c r="B36" s="67" t="s">
        <v>183</v>
      </c>
      <c r="C36" s="57" t="s">
        <v>184</v>
      </c>
      <c r="D36" s="57" t="s">
        <v>185</v>
      </c>
      <c r="E36" s="58" t="s">
        <v>186</v>
      </c>
      <c r="F36" s="56">
        <f t="shared" si="0"/>
        <v>4</v>
      </c>
    </row>
    <row r="37" spans="1:6" ht="14.45" customHeight="1" x14ac:dyDescent="0.2">
      <c r="A37" s="66">
        <v>0.5</v>
      </c>
      <c r="B37" s="67" t="s">
        <v>187</v>
      </c>
      <c r="C37" s="57" t="s">
        <v>90</v>
      </c>
      <c r="D37" s="57" t="s">
        <v>188</v>
      </c>
      <c r="E37" s="58" t="s">
        <v>189</v>
      </c>
      <c r="F37" s="56">
        <f t="shared" si="0"/>
        <v>4</v>
      </c>
    </row>
    <row r="38" spans="1:6" ht="14.45" customHeight="1" x14ac:dyDescent="0.2">
      <c r="A38" s="66">
        <v>0.50694444444444398</v>
      </c>
      <c r="B38" s="67" t="s">
        <v>190</v>
      </c>
      <c r="C38" s="57" t="s">
        <v>191</v>
      </c>
      <c r="D38" s="57" t="s">
        <v>192</v>
      </c>
      <c r="E38" s="110" t="s">
        <v>193</v>
      </c>
      <c r="F38" s="56">
        <f t="shared" si="0"/>
        <v>4</v>
      </c>
    </row>
    <row r="39" spans="1:6" ht="14.45" customHeight="1" x14ac:dyDescent="0.2">
      <c r="A39" s="66">
        <v>0.51388888888888895</v>
      </c>
      <c r="B39" s="67" t="s">
        <v>194</v>
      </c>
      <c r="C39" s="57" t="s">
        <v>94</v>
      </c>
      <c r="D39" s="57" t="s">
        <v>195</v>
      </c>
      <c r="E39" s="58" t="s">
        <v>196</v>
      </c>
      <c r="F39" s="56">
        <f t="shared" si="0"/>
        <v>4</v>
      </c>
    </row>
    <row r="40" spans="1:6" ht="14.45" customHeight="1" x14ac:dyDescent="0.2">
      <c r="A40" s="66">
        <v>0.52083333333333304</v>
      </c>
      <c r="B40" s="67" t="s">
        <v>45</v>
      </c>
      <c r="C40" s="57" t="s">
        <v>80</v>
      </c>
      <c r="D40" s="57" t="s">
        <v>197</v>
      </c>
      <c r="E40" s="58" t="s">
        <v>198</v>
      </c>
      <c r="F40" s="56">
        <f t="shared" si="0"/>
        <v>4</v>
      </c>
    </row>
    <row r="41" spans="1:6" ht="14.45" customHeight="1" x14ac:dyDescent="0.2">
      <c r="A41" s="66">
        <v>0.52777777777777779</v>
      </c>
      <c r="B41" s="67" t="s">
        <v>199</v>
      </c>
      <c r="C41" s="57" t="s">
        <v>200</v>
      </c>
      <c r="D41" s="57" t="s">
        <v>201</v>
      </c>
      <c r="E41" s="58" t="s">
        <v>202</v>
      </c>
      <c r="F41" s="56">
        <f t="shared" si="0"/>
        <v>4</v>
      </c>
    </row>
    <row r="42" spans="1:6" ht="14.45" customHeight="1" x14ac:dyDescent="0.2">
      <c r="A42" s="66">
        <v>0.53472222222222199</v>
      </c>
      <c r="B42" s="67" t="s">
        <v>203</v>
      </c>
      <c r="C42" s="57" t="s">
        <v>56</v>
      </c>
      <c r="D42" s="57" t="s">
        <v>204</v>
      </c>
      <c r="E42" s="58" t="s">
        <v>205</v>
      </c>
      <c r="F42" s="56">
        <f t="shared" si="0"/>
        <v>4</v>
      </c>
    </row>
    <row r="43" spans="1:6" ht="13.5" thickBot="1" x14ac:dyDescent="0.25">
      <c r="A43" s="68">
        <v>0.54166666666666696</v>
      </c>
      <c r="B43" s="69" t="s">
        <v>206</v>
      </c>
      <c r="C43" s="59" t="s">
        <v>207</v>
      </c>
      <c r="D43" s="59" t="s">
        <v>208</v>
      </c>
      <c r="E43" s="60" t="s">
        <v>209</v>
      </c>
      <c r="F43" s="56">
        <f t="shared" si="0"/>
        <v>4</v>
      </c>
    </row>
    <row r="44" spans="1:6" ht="15.75" thickBot="1" x14ac:dyDescent="0.3">
      <c r="F44" s="121">
        <f>SUM(F7:F43)</f>
        <v>136</v>
      </c>
    </row>
  </sheetData>
  <mergeCells count="9">
    <mergeCell ref="A22:E22"/>
    <mergeCell ref="A33:E33"/>
    <mergeCell ref="A1:E1"/>
    <mergeCell ref="A2:E2"/>
    <mergeCell ref="A3:E3"/>
    <mergeCell ref="A4:E4"/>
    <mergeCell ref="A5:E5"/>
    <mergeCell ref="A6:E6"/>
    <mergeCell ref="A14:E14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Familia Cuelli</cp:lastModifiedBy>
  <cp:lastPrinted>2017-05-06T19:43:07Z</cp:lastPrinted>
  <dcterms:created xsi:type="dcterms:W3CDTF">2000-04-30T13:23:02Z</dcterms:created>
  <dcterms:modified xsi:type="dcterms:W3CDTF">2017-05-06T21:12:35Z</dcterms:modified>
</cp:coreProperties>
</file>